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240" windowHeight="8610" activeTab="0"/>
  </bookViews>
  <sheets>
    <sheet name="履歷表01" sheetId="1" r:id="rId1"/>
    <sheet name="資料" sheetId="2" state="hidden" r:id="rId2"/>
    <sheet name="代碼表" sheetId="3" state="hidden" r:id="rId3"/>
  </sheets>
  <definedNames>
    <definedName name="_xlnm.Print_Area" localSheetId="2">'代碼表'!$A$1:$Y$23</definedName>
    <definedName name="_xlnm.Print_Area" localSheetId="0">'履歷表01'!$A$1:$AB$63</definedName>
    <definedName name="_xlnm.Print_Titles" localSheetId="0">'履歷表01'!$1:$1</definedName>
    <definedName name="日∕夜間部">'代碼表'!$K$3:$K$4</definedName>
    <definedName name="月份">'代碼表'!$D$3:$D$14</definedName>
    <definedName name="有無">'代碼表'!$J$3:$J$4</definedName>
    <definedName name="有無出國計畫">'代碼表'!$V$3:$V$5</definedName>
    <definedName name="有無意願">'代碼表'!$AA$3:$AA$4</definedName>
    <definedName name="血型">'代碼表'!$F$3:$F$7</definedName>
    <definedName name="希望服務地區">'代碼表'!$Z$3:$Z$26</definedName>
    <definedName name="其它方言">'代碼表'!$H$3:$H$4</definedName>
    <definedName name="其它外語">'代碼表'!$G$3:$G$8</definedName>
    <definedName name="性別">'代碼表'!$E$3:$E$4</definedName>
    <definedName name="服役狀況">'代碼表'!$Q$3:$Q$9</definedName>
    <definedName name="是否">'代碼表'!$U$3:$U$4</definedName>
    <definedName name="軍種">'代碼表'!$R$3:$R$8</definedName>
    <definedName name="家屬關係">'代碼表'!$Z$3:$Z$10</definedName>
    <definedName name="健康情形">'代碼表'!$O$3:$O$5</definedName>
    <definedName name="婚姻別">'代碼表'!$A$3:$A$4</definedName>
    <definedName name="畢∕肄業">'代碼表'!$M$3:$M$6</definedName>
    <definedName name="視力">'代碼表'!$C$3:$C$4</definedName>
    <definedName name="郵遞區號">'代碼表'!$S$3:$S$370</definedName>
    <definedName name="會_不會">'代碼表'!$N$3:$N$4</definedName>
    <definedName name="會不會">'代碼表'!$N$3:$N$4</definedName>
    <definedName name="電腦程度">'代碼表'!$I$3:$I$5</definedName>
    <definedName name="語言能力">'代碼表'!$B$3:$B$6</definedName>
    <definedName name="需否">'代碼表'!$Y$3:$Y$4</definedName>
    <definedName name="學歷國別">'代碼表'!$X$3:$X$4</definedName>
    <definedName name="親屬關係">'代碼表'!$T$3:$T$13</definedName>
    <definedName name="應徵途徑">'代碼表'!$W$3:$W$7</definedName>
    <definedName name="證照">'代碼表'!$P$3:$P$7</definedName>
  </definedNames>
  <calcPr fullCalcOnLoad="1"/>
</workbook>
</file>

<file path=xl/comments1.xml><?xml version="1.0" encoding="utf-8"?>
<comments xmlns="http://schemas.openxmlformats.org/spreadsheetml/2006/main">
  <authors>
    <author>will_yao</author>
    <author>HRISPD-DEMO</author>
    <author>SKL</author>
    <author>van_huang</author>
    <author>PXKUAN</author>
    <author>Hyrin_Huang</author>
  </authors>
  <commentList>
    <comment ref="H10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2.</t>
        </r>
        <r>
          <rPr>
            <b/>
            <sz val="10"/>
            <color indexed="10"/>
            <rFont val="新細明體"/>
            <family val="1"/>
          </rPr>
          <t xml:space="preserve">請輸入健康情形明細（當選擇2-曾有重大疾病或3-領有身心障礙手冊時）
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
</t>
        </r>
      </text>
    </comment>
    <comment ref="E7" authorId="0">
      <text>
        <r>
          <rPr>
            <b/>
            <sz val="10"/>
            <color indexed="10"/>
            <rFont val="新細明體"/>
            <family val="1"/>
          </rPr>
          <t>必要輸入欄位(點選）</t>
        </r>
        <r>
          <rPr>
            <sz val="10"/>
            <rFont val="新細明體"/>
            <family val="1"/>
          </rPr>
          <t xml:space="preserve">
</t>
        </r>
      </text>
    </comment>
    <comment ref="O11" authorId="0">
      <text>
        <r>
          <rPr>
            <b/>
            <sz val="10"/>
            <color indexed="10"/>
            <rFont val="新細明體"/>
            <family val="1"/>
          </rPr>
          <t>請在此輸入服役起日</t>
        </r>
        <r>
          <rPr>
            <b/>
            <sz val="10"/>
            <color indexed="10"/>
            <rFont val="Times New Roman"/>
            <family val="1"/>
          </rPr>
          <t xml:space="preserve"> 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Q11" authorId="0">
      <text>
        <r>
          <rPr>
            <b/>
            <sz val="10"/>
            <color indexed="10"/>
            <rFont val="新細明體"/>
            <family val="1"/>
          </rPr>
          <t>請在此輸入服役迄日</t>
        </r>
        <r>
          <rPr>
            <b/>
            <sz val="10"/>
            <color indexed="10"/>
            <rFont val="Times New Roman"/>
            <family val="1"/>
          </rPr>
          <t xml:space="preserve"> 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U26" authorId="0">
      <text>
        <r>
          <rPr>
            <b/>
            <sz val="9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YYYYMM)不用斜線分隔</t>
        </r>
      </text>
    </comment>
    <comment ref="U31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O35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1.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50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
2.</t>
        </r>
        <r>
          <rPr>
            <b/>
            <sz val="10"/>
            <color indexed="10"/>
            <rFont val="新細明體"/>
            <family val="1"/>
          </rPr>
          <t>請輸入專長
(學術、技術、藝術、運動、樂器..等)</t>
        </r>
        <r>
          <rPr>
            <sz val="10"/>
            <rFont val="新細明體"/>
            <family val="1"/>
          </rPr>
          <t xml:space="preserve">
</t>
        </r>
      </text>
    </comment>
    <comment ref="M5" authorId="0">
      <text>
        <r>
          <rPr>
            <b/>
            <sz val="10"/>
            <color indexed="10"/>
            <rFont val="新細明體"/>
            <family val="1"/>
          </rPr>
          <t>必要輸入欄位</t>
        </r>
        <r>
          <rPr>
            <sz val="10"/>
            <rFont val="新細明體"/>
            <family val="1"/>
          </rPr>
          <t xml:space="preserve">
</t>
        </r>
        <r>
          <rPr>
            <b/>
            <sz val="10"/>
            <color indexed="10"/>
            <rFont val="新細明體"/>
            <family val="1"/>
          </rPr>
          <t>請輸入身分證號</t>
        </r>
      </text>
    </comment>
    <comment ref="X10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2.</t>
        </r>
        <r>
          <rPr>
            <b/>
            <sz val="10"/>
            <color indexed="10"/>
            <rFont val="新細明體"/>
            <family val="1"/>
          </rPr>
          <t>請輸入免,補,國防役原因</t>
        </r>
      </text>
    </comment>
    <comment ref="E5" authorId="0">
      <text>
        <r>
          <rPr>
            <b/>
            <sz val="10"/>
            <color indexed="10"/>
            <rFont val="新細明體"/>
            <family val="1"/>
          </rPr>
          <t>請在此輸入出生年月日</t>
        </r>
        <r>
          <rPr>
            <b/>
            <sz val="10"/>
            <color indexed="10"/>
            <rFont val="Times New Roman"/>
            <family val="1"/>
          </rPr>
          <t xml:space="preserve"> 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I7" authorId="0">
      <text>
        <r>
          <rPr>
            <b/>
            <sz val="10"/>
            <color indexed="10"/>
            <rFont val="新細明體"/>
            <family val="1"/>
          </rPr>
          <t xml:space="preserve">注意事項:
請勿超過30個字
請務必填寫正確之住址並加記鄰、里
例如：三民路三民里10鄰2段居仁巷3弄12號
</t>
        </r>
      </text>
    </comment>
    <comment ref="R17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P17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E17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國名</t>
        </r>
        <r>
          <rPr>
            <b/>
            <sz val="10"/>
            <color indexed="10"/>
            <rFont val="Times New Roman"/>
            <family val="1"/>
          </rPr>
          <t>+</t>
        </r>
        <r>
          <rPr>
            <b/>
            <sz val="10"/>
            <color indexed="10"/>
            <rFont val="新細明體"/>
            <family val="1"/>
          </rPr>
          <t>學校名稱長度請勿超過</t>
        </r>
        <r>
          <rPr>
            <b/>
            <sz val="10"/>
            <color indexed="10"/>
            <rFont val="Times New Roman"/>
            <family val="1"/>
          </rPr>
          <t>25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
2.</t>
        </r>
        <r>
          <rPr>
            <b/>
            <sz val="10"/>
            <color indexed="10"/>
            <rFont val="新細明體"/>
            <family val="1"/>
          </rPr>
          <t>國名</t>
        </r>
      </text>
    </comment>
    <comment ref="G17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國名</t>
        </r>
        <r>
          <rPr>
            <b/>
            <sz val="10"/>
            <color indexed="10"/>
            <rFont val="Times New Roman"/>
            <family val="1"/>
          </rPr>
          <t>+</t>
        </r>
        <r>
          <rPr>
            <b/>
            <sz val="10"/>
            <color indexed="10"/>
            <rFont val="新細明體"/>
            <family val="1"/>
          </rPr>
          <t>學校名稱長度請勿超過</t>
        </r>
        <r>
          <rPr>
            <b/>
            <sz val="10"/>
            <color indexed="10"/>
            <rFont val="Times New Roman"/>
            <family val="1"/>
          </rPr>
          <t>25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2.</t>
        </r>
        <r>
          <rPr>
            <b/>
            <sz val="10"/>
            <color indexed="10"/>
            <rFont val="新細明體"/>
            <family val="1"/>
          </rPr>
          <t>學校名稱</t>
        </r>
      </text>
    </comment>
    <comment ref="B26" authorId="0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>由最近工作往回填寫</t>
        </r>
        <r>
          <rPr>
            <sz val="9"/>
            <rFont val="新細明體"/>
            <family val="1"/>
          </rPr>
          <t xml:space="preserve">
</t>
        </r>
      </text>
    </comment>
    <comment ref="I6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sz val="10"/>
            <rFont val="新細明體"/>
            <family val="1"/>
          </rPr>
          <t xml:space="preserve">
</t>
        </r>
      </text>
    </comment>
    <comment ref="E6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b/>
            <sz val="10"/>
            <rFont val="新細明體"/>
            <family val="1"/>
          </rPr>
          <t xml:space="preserve">
</t>
        </r>
      </text>
    </comment>
    <comment ref="D3" authorId="0">
      <text>
        <r>
          <rPr>
            <b/>
            <sz val="10"/>
            <color indexed="10"/>
            <rFont val="新細明體"/>
            <family val="1"/>
          </rPr>
          <t>請填入應徴類別</t>
        </r>
      </text>
    </comment>
    <comment ref="P18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R18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U32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U33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M23" authorId="0">
      <text>
        <r>
          <rPr>
            <b/>
            <sz val="9"/>
            <color indexed="10"/>
            <rFont val="新細明體"/>
            <family val="1"/>
          </rPr>
          <t xml:space="preserve">格式
西元年月日
</t>
        </r>
        <r>
          <rPr>
            <b/>
            <sz val="9"/>
            <color indexed="10"/>
            <rFont val="Times New Roman"/>
            <family val="1"/>
          </rPr>
          <t xml:space="preserve">(YYYYMMDD) </t>
        </r>
        <r>
          <rPr>
            <b/>
            <sz val="9"/>
            <color indexed="10"/>
            <rFont val="新細明體"/>
            <family val="1"/>
          </rPr>
          <t>不用斜線分隔</t>
        </r>
      </text>
    </comment>
    <comment ref="G23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G24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G41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b/>
            <sz val="10"/>
            <rFont val="新細明體"/>
            <family val="1"/>
          </rPr>
          <t xml:space="preserve">
</t>
        </r>
      </text>
    </comment>
    <comment ref="G42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b/>
            <sz val="10"/>
            <rFont val="新細明體"/>
            <family val="1"/>
          </rPr>
          <t xml:space="preserve">
</t>
        </r>
      </text>
    </comment>
    <comment ref="G43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T41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T42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T43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R7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K26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K27" authorId="2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rFont val="新細明體"/>
            <family val="1"/>
          </rPr>
          <t xml:space="preserve">
</t>
        </r>
      </text>
    </comment>
    <comment ref="K28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K29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M26" authorId="2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M27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M28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M29" authorId="2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rFont val="新細明體"/>
            <family val="1"/>
          </rPr>
          <t xml:space="preserve">
</t>
        </r>
      </text>
    </comment>
    <comment ref="A51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128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請簡述應徵本職務之動機</t>
        </r>
      </text>
    </comment>
    <comment ref="F39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Q39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Y28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Y29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G1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本欄填學校名稱</t>
        </r>
        <r>
          <rPr>
            <b/>
            <sz val="9"/>
            <color indexed="10"/>
            <rFont val="Times New Roman"/>
            <family val="1"/>
          </rPr>
          <t xml:space="preserve">
2.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17" authorId="2">
      <text>
        <r>
          <rPr>
            <b/>
            <sz val="9"/>
            <color indexed="10"/>
            <rFont val="Times New Roman"/>
            <family val="1"/>
          </rPr>
          <t xml:space="preserve">
2.</t>
        </r>
        <r>
          <rPr>
            <b/>
            <sz val="9"/>
            <color indexed="10"/>
            <rFont val="新細明體"/>
            <family val="1"/>
          </rPr>
          <t>學校名稱</t>
        </r>
      </text>
    </comment>
    <comment ref="K1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3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3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4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4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V4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V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V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4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Q4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Q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Q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B2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
2.</t>
        </r>
        <r>
          <rPr>
            <b/>
            <sz val="9"/>
            <color indexed="10"/>
            <rFont val="新細明體"/>
            <family val="1"/>
          </rPr>
          <t>由最近工作往回填寫</t>
        </r>
      </text>
    </comment>
    <comment ref="B2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
2.</t>
        </r>
        <r>
          <rPr>
            <b/>
            <sz val="9"/>
            <color indexed="10"/>
            <rFont val="新細明體"/>
            <family val="1"/>
          </rPr>
          <t>由最近工作往回填寫</t>
        </r>
      </text>
    </comment>
    <comment ref="G2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本欄填寫部門
2.請勿超過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G27" authorId="2">
      <text>
        <r>
          <rPr>
            <b/>
            <sz val="9"/>
            <color indexed="10"/>
            <rFont val="新細明體"/>
            <family val="1"/>
          </rPr>
          <t>注意事項:
1.本欄填寫部門
2.請勿超過20個字(含標點符號)</t>
        </r>
      </text>
    </comment>
    <comment ref="G28" authorId="2">
      <text>
        <r>
          <rPr>
            <b/>
            <sz val="9"/>
            <color indexed="10"/>
            <rFont val="新細明體"/>
            <family val="1"/>
          </rPr>
          <t>注意事項:
1.本欄填寫部門
2.請勿超過20個字(含標點符號)</t>
        </r>
      </text>
    </comment>
    <comment ref="G29" authorId="2">
      <text>
        <r>
          <rPr>
            <b/>
            <sz val="9"/>
            <color indexed="10"/>
            <rFont val="新細明體"/>
            <family val="1"/>
          </rPr>
          <t>注意事項:
1.本欄填寫部門
2.請勿超過20個字(含標點符號)</t>
        </r>
      </text>
    </comment>
    <comment ref="I2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本欄填寫職稱
2.請勿超過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27" authorId="2">
      <text>
        <r>
          <rPr>
            <b/>
            <sz val="9"/>
            <color indexed="10"/>
            <rFont val="新細明體"/>
            <family val="1"/>
          </rPr>
          <t>注意事項:
1.本欄填寫職稱
2.請勿超過20個字(含標點符號)</t>
        </r>
      </text>
    </comment>
    <comment ref="I28" authorId="2">
      <text>
        <r>
          <rPr>
            <b/>
            <sz val="9"/>
            <color indexed="10"/>
            <rFont val="新細明體"/>
            <family val="1"/>
          </rPr>
          <t>注意事項:
1.本欄填寫職稱
2.請勿超過20個字(含標點符號)</t>
        </r>
      </text>
    </comment>
    <comment ref="O2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本欄為</t>
        </r>
        <r>
          <rPr>
            <b/>
            <sz val="9"/>
            <color indexed="10"/>
            <rFont val="Times New Roman"/>
            <family val="1"/>
          </rPr>
          <t>"</t>
        </r>
        <r>
          <rPr>
            <b/>
            <sz val="9"/>
            <color indexed="10"/>
            <rFont val="新細明體"/>
            <family val="1"/>
          </rPr>
          <t>工作內容描述
2.請勿超過</t>
        </r>
        <r>
          <rPr>
            <b/>
            <sz val="9"/>
            <color indexed="10"/>
            <rFont val="Times New Roman"/>
            <family val="1"/>
          </rPr>
          <t>6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28" authorId="2">
      <text>
        <r>
          <rPr>
            <b/>
            <sz val="9"/>
            <color indexed="10"/>
            <rFont val="新細明體"/>
            <family val="1"/>
          </rPr>
          <t>注意事項:
1.本欄為"工作內容描述
2.請勿超過6個字(含標點符號)</t>
        </r>
      </text>
    </comment>
    <comment ref="O29" authorId="2">
      <text>
        <r>
          <rPr>
            <b/>
            <sz val="9"/>
            <color indexed="10"/>
            <rFont val="新細明體"/>
            <family val="1"/>
          </rPr>
          <t>注意事項:
1.本欄為"工作內容描述
2.請勿超過6個字(含標點符號)</t>
        </r>
      </text>
    </comment>
    <comment ref="R2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2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2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2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J4" authorId="2">
      <text>
        <r>
          <rPr>
            <b/>
            <sz val="9"/>
            <color indexed="10"/>
            <rFont val="新細明體"/>
            <family val="1"/>
          </rPr>
          <t>注意事項:
1. 格式--先寫姓,再寫名。例如：Wang, Amy
2. 請勿超過15個字(含標點符號)</t>
        </r>
      </text>
    </comment>
    <comment ref="F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U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E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40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B37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I37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E37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B4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細明體"/>
            <family val="3"/>
          </rPr>
          <t>點選）</t>
        </r>
        <r>
          <rPr>
            <sz val="9"/>
            <rFont val="新細明體"/>
            <family val="1"/>
          </rPr>
          <t xml:space="preserve">
</t>
        </r>
      </text>
    </comment>
    <comment ref="B4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  <r>
          <rPr>
            <sz val="9"/>
            <rFont val="新細明體"/>
            <family val="1"/>
          </rPr>
          <t xml:space="preserve">
</t>
        </r>
      </text>
    </comment>
    <comment ref="B4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O4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  <r>
          <rPr>
            <sz val="9"/>
            <rFont val="新細明體"/>
            <family val="1"/>
          </rPr>
          <t xml:space="preserve">
</t>
        </r>
      </text>
    </comment>
    <comment ref="O4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O4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O4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T4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Z4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4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O4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T4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T4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Z4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Z4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B47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I44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I4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rFont val="Times New Roman"/>
            <family val="1"/>
          </rPr>
          <t xml:space="preserve">)
</t>
        </r>
      </text>
    </comment>
    <comment ref="I4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C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F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K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O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U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B3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B3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Y3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Y3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Y3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E10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S1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U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W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1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P4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M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R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U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L3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L3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E3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E3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E1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 xml:space="preserve">本欄填國名
</t>
        </r>
        <r>
          <rPr>
            <b/>
            <sz val="9"/>
            <color indexed="10"/>
            <rFont val="Times New Roman"/>
            <family val="1"/>
          </rPr>
          <t>2</t>
        </r>
        <r>
          <rPr>
            <b/>
            <sz val="9"/>
            <color indexed="10"/>
            <rFont val="新細明體"/>
            <family val="1"/>
          </rPr>
          <t>.非台灣學校才需輸入</t>
        </r>
        <r>
          <rPr>
            <b/>
            <sz val="9"/>
            <color indexed="10"/>
            <rFont val="Times New Roman"/>
            <family val="1"/>
          </rPr>
          <t xml:space="preserve">
</t>
        </r>
        <r>
          <rPr>
            <b/>
            <sz val="9"/>
            <color indexed="10"/>
            <rFont val="新細明體"/>
            <family val="1"/>
          </rPr>
          <t>3</t>
        </r>
        <r>
          <rPr>
            <b/>
            <sz val="9"/>
            <color indexed="10"/>
            <rFont val="Times New Roman"/>
            <family val="1"/>
          </rPr>
          <t>.</t>
        </r>
        <r>
          <rPr>
            <b/>
            <sz val="9"/>
            <color indexed="10"/>
            <rFont val="新細明體"/>
            <family val="1"/>
          </rPr>
          <t>國名長度請勿超過</t>
        </r>
        <r>
          <rPr>
            <b/>
            <sz val="9"/>
            <color indexed="10"/>
            <rFont val="Times New Roman"/>
            <family val="1"/>
          </rPr>
          <t>25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X3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60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S44" authorId="0">
      <text>
        <r>
          <rPr>
            <b/>
            <sz val="10"/>
            <color indexed="10"/>
            <rFont val="新細明體"/>
            <family val="1"/>
          </rPr>
          <t>(點選)</t>
        </r>
      </text>
    </comment>
    <comment ref="C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C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C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D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36" authorId="3">
      <text>
        <r>
          <rPr>
            <b/>
            <sz val="9"/>
            <color indexed="10"/>
            <rFont val="新細明體"/>
            <family val="1"/>
          </rPr>
          <t>(點選)</t>
        </r>
      </text>
    </comment>
    <comment ref="D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F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F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F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G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G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G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J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J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J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L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N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N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N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26" authorId="4">
      <text>
        <r>
          <rPr>
            <b/>
            <sz val="9"/>
            <color indexed="10"/>
            <rFont val="新細明體"/>
            <family val="1"/>
          </rPr>
          <t>注意事項:
1.本欄為"工作內容描述
2.請勿超過6個字(含標點符號)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B3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W26" authorId="0">
      <text>
        <r>
          <rPr>
            <b/>
            <sz val="9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YYYYMM)不用斜線分隔</t>
        </r>
      </text>
    </comment>
    <comment ref="U27" authorId="0">
      <text>
        <r>
          <rPr>
            <b/>
            <sz val="9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YYYYMM)不用斜線分隔</t>
        </r>
      </text>
    </comment>
    <comment ref="W27" authorId="0">
      <text>
        <r>
          <rPr>
            <b/>
            <sz val="9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YYYYMM)不用斜線分隔</t>
        </r>
      </text>
    </comment>
    <comment ref="U28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W28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U29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W29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Y27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Y26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29" authorId="2">
      <text>
        <r>
          <rPr>
            <b/>
            <sz val="9"/>
            <color indexed="10"/>
            <rFont val="新細明體"/>
            <family val="1"/>
          </rPr>
          <t>注意事項:
1.本欄填寫職稱
2.請勿超過20個字(含標點符號)</t>
        </r>
      </text>
    </comment>
    <comment ref="R9" authorId="5">
      <text>
        <r>
          <rPr>
            <b/>
            <sz val="9"/>
            <color indexed="10"/>
            <rFont val="新細明體"/>
            <family val="1"/>
          </rPr>
          <t>點選</t>
        </r>
      </text>
    </comment>
    <comment ref="V9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B14" authorId="5">
      <text>
        <r>
          <rPr>
            <b/>
            <sz val="9"/>
            <color indexed="10"/>
            <rFont val="新細明體"/>
            <family val="1"/>
          </rPr>
          <t xml:space="preserve">點選
</t>
        </r>
      </text>
    </comment>
    <comment ref="E14" authorId="5">
      <text>
        <r>
          <rPr>
            <b/>
            <sz val="9"/>
            <color indexed="10"/>
            <rFont val="新細明體"/>
            <family val="1"/>
          </rPr>
          <t>注意事項:
請勿超過10個字(含標點符號)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H14" authorId="5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K14" authorId="5">
      <text>
        <r>
          <rPr>
            <b/>
            <sz val="9"/>
            <color indexed="10"/>
            <rFont val="新細明體"/>
            <family val="1"/>
          </rPr>
          <t>注意事項:
請勿超過20個字(含標點符號)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P14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R14" authorId="5">
      <text>
        <r>
          <rPr>
            <b/>
            <sz val="9"/>
            <color indexed="10"/>
            <rFont val="新細明體"/>
            <family val="1"/>
          </rPr>
          <t>注意事項:
請勿超過10個字(含標點符號)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U14" authorId="5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rFont val="新細明體"/>
            <family val="1"/>
          </rPr>
          <t xml:space="preserve">
</t>
        </r>
      </text>
    </comment>
    <comment ref="W14" authorId="5">
      <text>
        <r>
          <rPr>
            <b/>
            <sz val="9"/>
            <color indexed="10"/>
            <rFont val="新細明體"/>
            <family val="1"/>
          </rPr>
          <t>注意事項:
請勿超過20個字(含標點符號)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Y9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P19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R19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A55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A56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Q55" authorId="5">
      <text>
        <r>
          <rPr>
            <b/>
            <sz val="9"/>
            <color indexed="10"/>
            <rFont val="新細明體"/>
            <family val="1"/>
          </rPr>
          <t>注意事項:
請勿超過100個字(含標點符號)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Q56" authorId="5">
      <text>
        <r>
          <rPr>
            <b/>
            <sz val="9"/>
            <color indexed="10"/>
            <rFont val="新細明體"/>
            <family val="1"/>
          </rPr>
          <t>注意事項:
請勿超過100個字(含標點符號)</t>
        </r>
      </text>
    </comment>
    <comment ref="U18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W18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I8" authorId="0">
      <text>
        <r>
          <rPr>
            <b/>
            <sz val="10"/>
            <color indexed="10"/>
            <rFont val="新細明體"/>
            <family val="1"/>
          </rPr>
          <t xml:space="preserve">注意事項:
請勿超過30個字
請務必填寫正確之住址並加記鄰、里
例如：三民路三民里10鄰2段居仁巷3弄12號
</t>
        </r>
      </text>
    </comment>
    <comment ref="E8" authorId="0">
      <text>
        <r>
          <rPr>
            <b/>
            <sz val="10"/>
            <color indexed="10"/>
            <rFont val="新細明體"/>
            <family val="1"/>
          </rPr>
          <t>必要輸入欄位(點選）</t>
        </r>
        <r>
          <rPr>
            <sz val="10"/>
            <rFont val="新細明體"/>
            <family val="1"/>
          </rPr>
          <t xml:space="preserve">
</t>
        </r>
      </text>
    </comment>
    <comment ref="B27" authorId="0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>由最近工作往回填寫</t>
        </r>
        <r>
          <rPr>
            <sz val="9"/>
            <rFont val="新細明體"/>
            <family val="1"/>
          </rPr>
          <t xml:space="preserve">
</t>
        </r>
      </text>
    </comment>
    <comment ref="O3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</commentList>
</comments>
</file>

<file path=xl/sharedStrings.xml><?xml version="1.0" encoding="utf-8"?>
<sst xmlns="http://schemas.openxmlformats.org/spreadsheetml/2006/main" count="1048" uniqueCount="1003">
  <si>
    <t>年齡</t>
  </si>
  <si>
    <t>性別</t>
  </si>
  <si>
    <t>職業﹙詳細﹚</t>
  </si>
  <si>
    <t>1-已婚</t>
  </si>
  <si>
    <t>1-男</t>
  </si>
  <si>
    <t>A</t>
  </si>
  <si>
    <t>2-女</t>
  </si>
  <si>
    <t>AB</t>
  </si>
  <si>
    <r>
      <t>03</t>
    </r>
  </si>
  <si>
    <t>B</t>
  </si>
  <si>
    <r>
      <t>04</t>
    </r>
  </si>
  <si>
    <t>O</t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</si>
  <si>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</si>
  <si>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</si>
  <si>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</si>
  <si>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</si>
  <si>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</si>
  <si>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</si>
  <si>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</si>
  <si>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</si>
  <si>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血型</t>
  </si>
  <si>
    <t>軍種</t>
  </si>
  <si>
    <t>1-陸軍</t>
  </si>
  <si>
    <t>2-海軍</t>
  </si>
  <si>
    <t>3-空軍</t>
  </si>
  <si>
    <t>4-海陸</t>
  </si>
  <si>
    <t>5-警總</t>
  </si>
  <si>
    <t>6-其它</t>
  </si>
  <si>
    <t>婚姻別</t>
  </si>
  <si>
    <t>語言能力</t>
  </si>
  <si>
    <t>視力</t>
  </si>
  <si>
    <t>月份</t>
  </si>
  <si>
    <t>血型</t>
  </si>
  <si>
    <t>電腦程度</t>
  </si>
  <si>
    <t>有無</t>
  </si>
  <si>
    <t>日∕夜間部</t>
  </si>
  <si>
    <t>畢∕肄業</t>
  </si>
  <si>
    <t>1-良好</t>
  </si>
  <si>
    <t>2-曾有重大疾病</t>
  </si>
  <si>
    <t>3-領有身心障礙手冊</t>
  </si>
  <si>
    <t>離職原因</t>
  </si>
  <si>
    <t>親屬關係</t>
  </si>
  <si>
    <t>是否</t>
  </si>
  <si>
    <t>有無出國計畫</t>
  </si>
  <si>
    <t>1-求學</t>
  </si>
  <si>
    <t>2-依親</t>
  </si>
  <si>
    <t>3-無</t>
  </si>
  <si>
    <t>身分證號</t>
  </si>
  <si>
    <t>中文姓名</t>
  </si>
  <si>
    <t>英文姓名</t>
  </si>
  <si>
    <t>性別</t>
  </si>
  <si>
    <t>出生日期</t>
  </si>
  <si>
    <t>出生地</t>
  </si>
  <si>
    <t>婚姻狀況</t>
  </si>
  <si>
    <t>行動電話</t>
  </si>
  <si>
    <t>辦公室電話</t>
  </si>
  <si>
    <t>分機</t>
  </si>
  <si>
    <t>電子郵件</t>
  </si>
  <si>
    <t>電子郵件顯示名稱</t>
  </si>
  <si>
    <t>戶籍郵遞區號</t>
  </si>
  <si>
    <t>戶籍地址</t>
  </si>
  <si>
    <t>現居郵遞區號</t>
  </si>
  <si>
    <t>現居地址</t>
  </si>
  <si>
    <t>身高</t>
  </si>
  <si>
    <t>體重</t>
  </si>
  <si>
    <t>身心障礙</t>
  </si>
  <si>
    <t>性格代碼</t>
  </si>
  <si>
    <t>前科記錄</t>
  </si>
  <si>
    <t>兵役年資年</t>
  </si>
  <si>
    <t>兵役年資月</t>
  </si>
  <si>
    <t>兵役別</t>
  </si>
  <si>
    <t>免役原因</t>
  </si>
  <si>
    <t>兵科</t>
  </si>
  <si>
    <t>軍階</t>
  </si>
  <si>
    <t>兵役起日</t>
  </si>
  <si>
    <t>兵役迄日</t>
  </si>
  <si>
    <t>未役備註</t>
  </si>
  <si>
    <t>是否為原住民</t>
  </si>
  <si>
    <t>曾患重大疾病</t>
  </si>
  <si>
    <t>收件日期</t>
  </si>
  <si>
    <t>招募來源代碼</t>
  </si>
  <si>
    <t>關係人姓名</t>
  </si>
  <si>
    <t>關係人關係</t>
  </si>
  <si>
    <t>希望服務地區一</t>
  </si>
  <si>
    <t>希望服務地區二</t>
  </si>
  <si>
    <t>希望服務地區三</t>
  </si>
  <si>
    <t>應徵結果代碼</t>
  </si>
  <si>
    <t>處理情形</t>
  </si>
  <si>
    <t>應徵本職務動機</t>
  </si>
  <si>
    <t>要求待遇-最低月薪</t>
  </si>
  <si>
    <t>要求待遇-最低年薪</t>
  </si>
  <si>
    <t>可上班日期</t>
  </si>
  <si>
    <t>總評語</t>
  </si>
  <si>
    <t>筆試平均</t>
  </si>
  <si>
    <t>口試成績</t>
  </si>
  <si>
    <t>總分</t>
  </si>
  <si>
    <t>人任字號</t>
  </si>
  <si>
    <t>報到地點代碼</t>
  </si>
  <si>
    <t>員工編號</t>
  </si>
  <si>
    <t>所屬公司序號</t>
  </si>
  <si>
    <t>員額</t>
  </si>
  <si>
    <t>試用別</t>
  </si>
  <si>
    <t>特殊任用條件</t>
  </si>
  <si>
    <t>所屬單位序號</t>
  </si>
  <si>
    <t>功能單位序號</t>
  </si>
  <si>
    <t>虛擬單位序號</t>
  </si>
  <si>
    <t>是否為單位主管</t>
  </si>
  <si>
    <t>加保註記</t>
  </si>
  <si>
    <t>薪資註記</t>
  </si>
  <si>
    <t>幣別</t>
  </si>
  <si>
    <t>本公司職等代號</t>
  </si>
  <si>
    <t>本公司級數代號</t>
  </si>
  <si>
    <t>本公司TU代號</t>
  </si>
  <si>
    <t>本公司TV代號</t>
  </si>
  <si>
    <t>人員別代碼</t>
  </si>
  <si>
    <t>層級代號</t>
  </si>
  <si>
    <t>辦公地點代號</t>
  </si>
  <si>
    <t>預定到職日</t>
  </si>
  <si>
    <t>集團到職日</t>
  </si>
  <si>
    <t>報到狀況</t>
  </si>
  <si>
    <t>實際到職日</t>
  </si>
  <si>
    <t>簽發日期</t>
  </si>
  <si>
    <t>寄聘日期</t>
  </si>
  <si>
    <t>經辦人</t>
  </si>
  <si>
    <t>額外承認年資年</t>
  </si>
  <si>
    <t>額外承認年資月</t>
  </si>
  <si>
    <t>額外承認年資日</t>
  </si>
  <si>
    <t>保障休假天數</t>
  </si>
  <si>
    <t>自到職日起n個月後得開始休假</t>
  </si>
  <si>
    <t>備註</t>
  </si>
  <si>
    <t>是否會Word</t>
  </si>
  <si>
    <t>是否會Excel</t>
  </si>
  <si>
    <t>是否會PowerPoint</t>
  </si>
  <si>
    <t>是否會Project</t>
  </si>
  <si>
    <t>是否會Outlook Express</t>
  </si>
  <si>
    <t>其它項目</t>
  </si>
  <si>
    <t>中打每分鐘字數</t>
  </si>
  <si>
    <t>英打每分鐘字數</t>
  </si>
  <si>
    <t>是否需負擔家庭經濟</t>
  </si>
  <si>
    <t>有無出國計劃</t>
  </si>
  <si>
    <t>有無家屬在關係機構服務</t>
  </si>
  <si>
    <t>在關係機構服務家屬姓名</t>
  </si>
  <si>
    <t>在關係機構服務家屬關係</t>
  </si>
  <si>
    <t>在關係機構服務家屬單位職稱</t>
  </si>
  <si>
    <t>有無近親在本關係機構服務</t>
  </si>
  <si>
    <t>在本關係機構服務近親姓名</t>
  </si>
  <si>
    <t>在本關係機構服務近親關係</t>
  </si>
  <si>
    <t>在本關係機構服務近親單位職稱</t>
  </si>
  <si>
    <t>興趣/啫好</t>
  </si>
  <si>
    <t>社團活動項目</t>
  </si>
  <si>
    <t>宗教</t>
  </si>
  <si>
    <t>政黨</t>
  </si>
  <si>
    <t>個性</t>
  </si>
  <si>
    <t>是否有汽車駕照</t>
  </si>
  <si>
    <t>是否有機車駕照</t>
  </si>
  <si>
    <t>序號</t>
  </si>
  <si>
    <t>學歷國別</t>
  </si>
  <si>
    <t>教育程度</t>
  </si>
  <si>
    <t>修業年月起月</t>
  </si>
  <si>
    <t>修業年月迄月</t>
  </si>
  <si>
    <t>是否最高學歷</t>
  </si>
  <si>
    <t>學校名稱</t>
  </si>
  <si>
    <t>科系名稱</t>
  </si>
  <si>
    <t>證書字號</t>
  </si>
  <si>
    <t>修業狀況</t>
  </si>
  <si>
    <t>日間／夜間</t>
  </si>
  <si>
    <t>經歷類別</t>
  </si>
  <si>
    <t>公司序號</t>
  </si>
  <si>
    <t>公司代號</t>
  </si>
  <si>
    <t>公司名稱</t>
  </si>
  <si>
    <t>單位序號</t>
  </si>
  <si>
    <t>單位代號</t>
  </si>
  <si>
    <t>單位名稱</t>
  </si>
  <si>
    <t>TU代號</t>
  </si>
  <si>
    <t>TU名稱</t>
  </si>
  <si>
    <t>TV代號</t>
  </si>
  <si>
    <t>TV名稱</t>
  </si>
  <si>
    <t>年月/日期</t>
  </si>
  <si>
    <t>任職起日</t>
  </si>
  <si>
    <t>任職迄日</t>
  </si>
  <si>
    <t>是否採計年資</t>
  </si>
  <si>
    <t>工作內容</t>
  </si>
  <si>
    <t>月薪</t>
  </si>
  <si>
    <t>年薪</t>
  </si>
  <si>
    <t>直屬主管</t>
  </si>
  <si>
    <t>公司電話</t>
  </si>
  <si>
    <t>專長代碼</t>
  </si>
  <si>
    <t>證照代碼</t>
  </si>
  <si>
    <t>證照字號</t>
  </si>
  <si>
    <t>繳回註記</t>
  </si>
  <si>
    <t>發照日期</t>
  </si>
  <si>
    <t>登照期滿日</t>
  </si>
  <si>
    <t>輸入日期</t>
  </si>
  <si>
    <t>註銷日期</t>
  </si>
  <si>
    <t>發照單位</t>
  </si>
  <si>
    <t>登記地</t>
  </si>
  <si>
    <t>證照備查</t>
  </si>
  <si>
    <t>語言代碼</t>
  </si>
  <si>
    <t>閱讀能力</t>
  </si>
  <si>
    <t>書寫能力</t>
  </si>
  <si>
    <t>聽力能力</t>
  </si>
  <si>
    <t>會話能力</t>
  </si>
  <si>
    <t>翻譯能力</t>
  </si>
  <si>
    <t>眷屬身分證號</t>
  </si>
  <si>
    <t>眷屬中文姓名</t>
  </si>
  <si>
    <t>眷屬生日</t>
  </si>
  <si>
    <t>家屬稱謂代碼</t>
  </si>
  <si>
    <t>職業</t>
  </si>
  <si>
    <t>健保殘障註記</t>
  </si>
  <si>
    <t>REC_PROFILE.ID_NO.Char.10</t>
  </si>
  <si>
    <t>REC_PROFILE.CNAME.Nvarchar.20</t>
  </si>
  <si>
    <t>REC_PROFILE.ENAME.Char.30</t>
  </si>
  <si>
    <t>REC_PROFILE.SEX_CODE.Char.1</t>
  </si>
  <si>
    <t>REC_PROFILE.BIRTHDAY.SmallDatetime.</t>
  </si>
  <si>
    <t>REC_PROFILE.BORN_PLACE.Nvarchar.30</t>
  </si>
  <si>
    <t>REC_PROFILE.MAR_CODE.Char.1</t>
  </si>
  <si>
    <t>REC_PROFILE.NATION_CODE.Char.10</t>
  </si>
  <si>
    <t>REC_PROFILE.OFC_EXT.Char.5</t>
  </si>
  <si>
    <t>REC_PROFILE.EMAIL_NAME.Nvarchar.30</t>
  </si>
  <si>
    <t>REC_PROFILE.CENSUS_ZIP.Char.5</t>
  </si>
  <si>
    <t>REC_PROFILE.CUR_ZIP.Char.5</t>
  </si>
  <si>
    <t>REC_PROFILE.BLOOD_TYPE.Char.2</t>
  </si>
  <si>
    <t>REC_PROFILE.HEIGHT.Float.</t>
  </si>
  <si>
    <t>REC_PROFILE.WEIGHT.Float.</t>
  </si>
  <si>
    <t>REC_PROFILE.CHAR_FLAG.Char.10</t>
  </si>
  <si>
    <t>REC_PROFILE.MIL_YEAR.Tinyint.</t>
  </si>
  <si>
    <t>REC_PROFILE.MIL_MONTH.Tinyint.</t>
  </si>
  <si>
    <t>REC_PROFILE.MIL_TYPE.Char.1</t>
  </si>
  <si>
    <t>REC_PROFILE.EMEMPT_RSN.Nvarchar.30</t>
  </si>
  <si>
    <t>REC_PROFILE.MIL_KIND.Char.2</t>
  </si>
  <si>
    <t>REC_PROFILE.MIL_CLASS.Char.2</t>
  </si>
  <si>
    <t>REC_PROFILE.MIL_RANK.Char.2</t>
  </si>
  <si>
    <t>REC_PROFILE.MIL_SDATE.SmallDatetime.</t>
  </si>
  <si>
    <t>REC_PROFILE.MIL_EDATE.SmallDatetime.</t>
  </si>
  <si>
    <t>REC_PROFILE.YET_FLAG.varChar.30</t>
  </si>
  <si>
    <t>REC_RESUME.ID_NO.Char.10</t>
  </si>
  <si>
    <t>REC_RESUME.RCV_DATE.SmallDatetime.</t>
  </si>
  <si>
    <t>REC_RESUME.REC_DEP.Nvarchar.40</t>
  </si>
  <si>
    <t>REC_RESUME.HIRE_SRC_CODE.Char.4</t>
  </si>
  <si>
    <t>REC_RESUME.REL_CNAME.nvarChar.20</t>
  </si>
  <si>
    <t>REC_RESUME.RELATIONSHIP.Nvarchar.10</t>
  </si>
  <si>
    <t>REC_RESUME.SRV_AREA_CODE1.VARCHAR.10</t>
  </si>
  <si>
    <t>REC_RESUME.SRV_AREA_CODE2.VARCHAR.10</t>
  </si>
  <si>
    <t>REC_RESUME.SRV_AREA_CODE3.VARCHAR.10</t>
  </si>
  <si>
    <t>REC_RESUME.APPLY_KIND.CHAR.10</t>
  </si>
  <si>
    <t>REC_RESUME.WORK_IN_PROC.nVarchar.500</t>
  </si>
  <si>
    <t>REC_RESUME.MONTH_PAY.INT.</t>
  </si>
  <si>
    <t>REC_RESUME.ANNUAL_PAY.INT.</t>
  </si>
  <si>
    <t>REC_RESUME.CAN_WORK_DATE.SmallDatetime.</t>
  </si>
  <si>
    <t>REC_RESUME.GEN_COMMENT.Nvarchar.100</t>
  </si>
  <si>
    <t>REC_RESUME.EXAM_AVG.float.</t>
  </si>
  <si>
    <t>REC_RESUME.ORAL_SCORE.float.</t>
  </si>
  <si>
    <t>REC_RESUME.SCORE.float.</t>
  </si>
  <si>
    <t>REC_RESUME.HIRE_DOC_NO.Nvarchar.30</t>
  </si>
  <si>
    <t>REC_RESUME.RPT_SITE_CODE.varChar.10</t>
  </si>
  <si>
    <t>REC_RESUME.EMP_ID.CHAR.10</t>
  </si>
  <si>
    <t>REC_RESUME.HEAD_COUNT.Char.8</t>
  </si>
  <si>
    <t>REC_RESUME.PROBATION_KIND.Char.4</t>
  </si>
  <si>
    <t>REC_RESUME.SAL_PAY_FLAG.Char.1</t>
  </si>
  <si>
    <t>REC_RESUME.DOLLAR_KIND.Char.10</t>
  </si>
  <si>
    <t>REC_RESUME.EMP_TYPE_CODE.Char.4</t>
  </si>
  <si>
    <t>REC_RESUME.LEVEL_CODE.Char.10</t>
  </si>
  <si>
    <t>REC_RESUME.OFC_SITE_CODE.Char.10</t>
  </si>
  <si>
    <t>REC_RESUME.REPORT_DATE.SmallDatetime.</t>
  </si>
  <si>
    <t>REC_RESUME.FH_ENT_DATE.SmallDatetime.</t>
  </si>
  <si>
    <t>REC_RESUME.REPORT_KIND.Char.1</t>
  </si>
  <si>
    <t>REC_RESUME.CMP_ENT_DATE.SmallDatetime.</t>
  </si>
  <si>
    <t>REC_RESUME.SIGN_DATE.SmallDatetime.</t>
  </si>
  <si>
    <t>REC_RESUME.MAIL_DATE.SmallDatetime.</t>
  </si>
  <si>
    <t>REC_RESUME.WORK_YEAR_Y.Tinyint.</t>
  </si>
  <si>
    <t>REC_RESUME.WORK_YEAR_M.Tinyint.</t>
  </si>
  <si>
    <t>REC_RESUME.WORK_YEAR_D.Tinyint.</t>
  </si>
  <si>
    <t>REC_RESUME.LEV_DAYS.float.</t>
  </si>
  <si>
    <t>REC_RESUME.MON_AFT_ENT.Tinyint.</t>
  </si>
  <si>
    <t>REC_RESUME.REMARK.Nvarchar.500</t>
  </si>
  <si>
    <t>招募來源明細</t>
  </si>
  <si>
    <t>REC_OTHER_INFO.ID_NO.Char.10</t>
  </si>
  <si>
    <t>REC_OTHER_INFO.OTH_CAPACITY.nvarchar.120</t>
  </si>
  <si>
    <t>REC_OTHER_INFO.TYPING_CHN.tinyint.</t>
  </si>
  <si>
    <t>REC_OTHER_INFO.TYPING_ENG.tinyint.</t>
  </si>
  <si>
    <t>REC_OTHER_INFO.FAM_NAME.nvarchar.20</t>
  </si>
  <si>
    <t>REC_OTHER_INFO.FAM_REL.nvarchar.10</t>
  </si>
  <si>
    <t>REC_OTHER_INFO.FAM_DEP.nvarchar.20</t>
  </si>
  <si>
    <t>REC_OTHER_INFO.REL_NAME.nvarchar.20</t>
  </si>
  <si>
    <t>REC_OTHER_INFO.REL_REL.nvarchar.10</t>
  </si>
  <si>
    <t>REC_OTHER_INFO.REL_DEP.nvarchar.20</t>
  </si>
  <si>
    <t>REC_OTHER_INFO.HOBBY.nvarchar.40</t>
  </si>
  <si>
    <t>REC_OTHER_INFO.CLUB.nvarchar.40</t>
  </si>
  <si>
    <t>REC_OTHER_INFO.RELIGION.nvarchar.10</t>
  </si>
  <si>
    <t>REC_OTHER_INFO.PARTY.nvarchar.10</t>
  </si>
  <si>
    <t>REC_OTHER_INFO.PERSONALITY.nvarchar.40</t>
  </si>
  <si>
    <t>REC_EDUCATION.ID_NO.Char.10</t>
  </si>
  <si>
    <t>REC_EDUCATION.SEQ_NO.Tinyint.</t>
  </si>
  <si>
    <t>REC_EDUCATION.EDU_TYPE.Char.1</t>
  </si>
  <si>
    <t>REC_EDUCATION.EDU_CODE.Char.10</t>
  </si>
  <si>
    <t>REC_EDUCATION.DEPART_NAME.Nvarchar.50</t>
  </si>
  <si>
    <t>REC_EDUCATION.EDU_DOC_NO.Nvarchar.30</t>
  </si>
  <si>
    <t>REC_EDUCATION.EDU_KIND.Char.1</t>
  </si>
  <si>
    <t>REC_EXPERIENCE.ID_NO.Char.10</t>
  </si>
  <si>
    <t>REC_EXPERIENCE.SEQ_NO.Tinyint.</t>
  </si>
  <si>
    <t>REC_EXPERIENCE.EXP_TYPE.Char.1</t>
  </si>
  <si>
    <t>REC_EXPERIENCE.CMP_CODE.NChar.10</t>
  </si>
  <si>
    <t>REC_EXPERIENCE.CMP_NAME.NChar.20</t>
  </si>
  <si>
    <t>REC_EXPERIENCE.DEP_CODE.Char.20</t>
  </si>
  <si>
    <t>REC_EXPERIENCE.DEP_NAME.Nvarchar.40</t>
  </si>
  <si>
    <t>REC_EXPERIENCE.TIT_NAME.Nvarchar.40</t>
  </si>
  <si>
    <t>REC_EXPERIENCE.JOB_NAME.Nvarchar.40</t>
  </si>
  <si>
    <t>REC_EXPERIENCE.YM_DATE.char.1</t>
  </si>
  <si>
    <t>REC_EXPERIENCE.HIRE_DATE.SmallDatetime.</t>
  </si>
  <si>
    <t>REC_EXPERIENCE.LEAVE_DATE.SmallDatetime.</t>
  </si>
  <si>
    <t>REC_EXPERIENCE.WORK_DESC.Nvarchar.100</t>
  </si>
  <si>
    <t>REC_EXPERIENCE.MONTH_PAY.int.</t>
  </si>
  <si>
    <t>REC_EXPERIENCE.ANNUAL_PAY.int.</t>
  </si>
  <si>
    <t>REC_EXPERIENCE.SUPERVISOR.Nvarchar.12</t>
  </si>
  <si>
    <t>REC_SKILL.ID_NO.Char.10</t>
  </si>
  <si>
    <t>REC_CERT.ID_NO.Char.10</t>
  </si>
  <si>
    <t>REC_CERT.SEQ_NO.Tinyint.</t>
  </si>
  <si>
    <t>REC_CERT.CERT_CODE.Char.10</t>
  </si>
  <si>
    <t>REC_CERT.CERT_DOC_NO.Nvarchar.30</t>
  </si>
  <si>
    <t>REC_CERT.REGIST_DATE.smalldatetime.</t>
  </si>
  <si>
    <t>REC_CERT.EXPIRE_DATE.smalldatetime.</t>
  </si>
  <si>
    <t>REC_CERT.ENTER_DATE.smalldatetime.</t>
  </si>
  <si>
    <t>REC_CERT.RECEIVE_DATE.smalldatetime.</t>
  </si>
  <si>
    <t>REC_CERT.WRITE_OFF_DATE.smalldatetime.</t>
  </si>
  <si>
    <t>REC_CERT.CERT_ORG.Nvarchar.60</t>
  </si>
  <si>
    <t>REC_CERT.REGIST_PLACE.Nvarchar.60</t>
  </si>
  <si>
    <t>REC_CERT.REMARK.Nvarchar.60</t>
  </si>
  <si>
    <t>REC_LANGUAGE.ID_NO.Char.10</t>
  </si>
  <si>
    <t>REC_LANGUAGE.LANG_CODE.Char.10</t>
  </si>
  <si>
    <t>REC_FAMILY.ID_NO.Char.10</t>
  </si>
  <si>
    <t>REC_FAMILY.SEQ_NO.Tinyint.</t>
  </si>
  <si>
    <t>REC_FAMILY.FAM_IDNO.Char.10</t>
  </si>
  <si>
    <t>REC_FAMILY.FAM_CNAME.nvarChar.20</t>
  </si>
  <si>
    <t>REC_FAMILY.FAM_BIRTHDAY.smalldatetime.</t>
  </si>
  <si>
    <t>REC_FAMILY.FAM_TIT_CODE.Char.4</t>
  </si>
  <si>
    <t>REC_FAMILY.HANDICAP_FLAG.CHAR.1</t>
  </si>
  <si>
    <t>REC_FAMILY.AGE.Tinyint.</t>
  </si>
  <si>
    <t>應徵途徑</t>
  </si>
  <si>
    <t>REC_PROFILE.CUR_TEL.varchar.20</t>
  </si>
  <si>
    <t>REC_PROFILE.MOBIL_TEL.varchar.20</t>
  </si>
  <si>
    <t>REC_PROFILE.OFC_TEL.varchar.20</t>
  </si>
  <si>
    <t>REC_EXPERIENCE.CMP_TEL.varchar.20</t>
  </si>
  <si>
    <t>REC_PROFILE.EMAIL.varchar.40</t>
  </si>
  <si>
    <t>REC_EDUCATION.EDU_EYM.char.6</t>
  </si>
  <si>
    <t>REC_EDUCATION.EDU_SYM.char.6</t>
  </si>
  <si>
    <t>REC_EDUCATION.IS_HIGH_EDU.char.1</t>
  </si>
  <si>
    <t>REC_EXPERIENCE.EXP_COUNT.char.1</t>
  </si>
  <si>
    <t>REC_CERT.IS_GIVE_BACK.char.1</t>
  </si>
  <si>
    <t>REC_CERT.IS_HAVE_CERT.char.1</t>
  </si>
  <si>
    <t>REC_PROFILE.BAD_REC.char.1</t>
  </si>
  <si>
    <t>REC_RESUME.IS_SPEC_FLAG.char.1</t>
  </si>
  <si>
    <t>REC_RESUME.IS_MGR.char.1</t>
  </si>
  <si>
    <t>REC_OTHER_INFO.IS_WORD.char.1</t>
  </si>
  <si>
    <t>REC_OTHER_INFO.IS_EXCEL.char.1</t>
  </si>
  <si>
    <t>REC_OTHER_INFO.IS_PPT.char.1</t>
  </si>
  <si>
    <t>REC_OTHER_INFO.IS_PRJ.char.1</t>
  </si>
  <si>
    <t>REC_OTHER_INFO.IS_OUTLOOK.char.1</t>
  </si>
  <si>
    <t>REC_OTHER_INFO.IS_BURDENED.char.1</t>
  </si>
  <si>
    <t>REC_OTHER_INFO.IS_ABROAD.char.1</t>
  </si>
  <si>
    <t>REC_OTHER_INFO.IS_FAM_IN.char.1</t>
  </si>
  <si>
    <t>REC_OTHER_INFO.IS_REL_IN.char.1</t>
  </si>
  <si>
    <t>REC_OTHER_INFO.IS_LICENSE_CAR.char.1</t>
  </si>
  <si>
    <t>REC_OTHER_INFO.IS_LICENSE_MOTO.char.1</t>
  </si>
  <si>
    <t>REC_RESUME.POS_CODE.char.10</t>
  </si>
  <si>
    <t>REC_RESUME.JOB_CODE.varchar.10</t>
  </si>
  <si>
    <t>REC_RESUME.GRD_CODE.varchar.10</t>
  </si>
  <si>
    <t>REC_EXPERIENCE.CMP_SERIL_NO.char.20</t>
  </si>
  <si>
    <t>REC_RESUME.CMP_SERIL_NO.char.20</t>
  </si>
  <si>
    <t>REC_EXPERIENCE.DEP_SERIL_NO.char.20</t>
  </si>
  <si>
    <t>REC_RESUME.DEP_SERIL_NO_ACT.char.20</t>
  </si>
  <si>
    <t>REC_RESUME.DEP_SERIL_NO_FUN.char.20</t>
  </si>
  <si>
    <t>REC_RESUME.DEP_SERIL_NO_FLOW.char.20</t>
  </si>
  <si>
    <t>REC_RESUME.PROC_USER.varchar.30</t>
  </si>
  <si>
    <t>REC_EXPERIENCE.TIT_CODE.varchar.10</t>
  </si>
  <si>
    <t>REC_RESUME.TIT_CODE.varchar.10</t>
  </si>
  <si>
    <t>REC_RESUME.HIRE_SRC_DETAIL.nvarChar.40</t>
  </si>
  <si>
    <t>1-台灣</t>
  </si>
  <si>
    <t>2-國外</t>
  </si>
  <si>
    <t>其它外語</t>
  </si>
  <si>
    <t>其它方言</t>
  </si>
  <si>
    <t>證照</t>
  </si>
  <si>
    <t>國籍代號</t>
  </si>
  <si>
    <t>郵遞區號</t>
  </si>
  <si>
    <t>104-台北市中山區</t>
  </si>
  <si>
    <t>105-台北市松山區</t>
  </si>
  <si>
    <t>106-台北市大安區</t>
  </si>
  <si>
    <t>108-台北市萬華區</t>
  </si>
  <si>
    <t>110-台北市信義區</t>
  </si>
  <si>
    <t>111-台北市士林區</t>
  </si>
  <si>
    <t>112-台北市北投區</t>
  </si>
  <si>
    <t>114-台北市內湖區</t>
  </si>
  <si>
    <t>115-台北市南港區</t>
  </si>
  <si>
    <t>116-台北市文山區</t>
  </si>
  <si>
    <t>200-基隆市仁愛區</t>
  </si>
  <si>
    <t>201-基隆市信義區</t>
  </si>
  <si>
    <t>202-基隆市中正區</t>
  </si>
  <si>
    <t>203-基隆市中山區</t>
  </si>
  <si>
    <t>204-基隆市安樂區</t>
  </si>
  <si>
    <t>205-基隆市暖暖區</t>
  </si>
  <si>
    <t>206-基隆市七堵區</t>
  </si>
  <si>
    <t>207-台北縣萬里鄉</t>
  </si>
  <si>
    <t>208-台北縣金山鄉</t>
  </si>
  <si>
    <t>209-連江縣南竿鄉</t>
  </si>
  <si>
    <t>210-連江縣北竿鄉</t>
  </si>
  <si>
    <t>211-連江縣莒光鄉</t>
  </si>
  <si>
    <t>212-連江縣東引鄉</t>
  </si>
  <si>
    <t>220-台北縣板橋市</t>
  </si>
  <si>
    <t>221-台北縣汐止市</t>
  </si>
  <si>
    <t>222-台北縣深坑鄉</t>
  </si>
  <si>
    <t>223-台北縣石碇鄉</t>
  </si>
  <si>
    <t>224-台北縣瑞芳鎮</t>
  </si>
  <si>
    <t>226-台北縣平溪鄉</t>
  </si>
  <si>
    <t>227-台北縣雙溪鄉</t>
  </si>
  <si>
    <t>228-台北縣貢寮鄉</t>
  </si>
  <si>
    <t>231-台北縣新店市</t>
  </si>
  <si>
    <t>232-台北縣坪林鄉</t>
  </si>
  <si>
    <t>233-台北縣烏來鄉</t>
  </si>
  <si>
    <t>234-台北縣永和市</t>
  </si>
  <si>
    <t>235-台北縣中和市</t>
  </si>
  <si>
    <t>236-台北縣土城市</t>
  </si>
  <si>
    <t>237-台北縣三峽鎮</t>
  </si>
  <si>
    <t>238-台北縣樹林市</t>
  </si>
  <si>
    <t>239-台北縣鶯歌鎮</t>
  </si>
  <si>
    <t>241-台北縣三重市</t>
  </si>
  <si>
    <t>242-台北縣新莊市</t>
  </si>
  <si>
    <t>243-台北縣泰山鄉</t>
  </si>
  <si>
    <t>244-台北縣林口鄉</t>
  </si>
  <si>
    <t>247-台北縣蘆洲市</t>
  </si>
  <si>
    <t>248-台北縣五股鄉</t>
  </si>
  <si>
    <t>249-台北縣八里鄉</t>
  </si>
  <si>
    <t>251-台北縣淡水鎮</t>
  </si>
  <si>
    <t>252-台北縣三芝鄉</t>
  </si>
  <si>
    <t>253-台北縣石門鄉</t>
  </si>
  <si>
    <t>260-宜蘭縣宜蘭市</t>
  </si>
  <si>
    <t>261-宜蘭縣頭城鎮</t>
  </si>
  <si>
    <t>262-宜蘭縣礁溪鄉</t>
  </si>
  <si>
    <t>263-宜蘭縣壯圍鄉</t>
  </si>
  <si>
    <t>264-宜蘭縣員山鄉</t>
  </si>
  <si>
    <t>265-宜蘭縣羅東鎮</t>
  </si>
  <si>
    <t>266-宜蘭縣三星鄉</t>
  </si>
  <si>
    <t>267-宜蘭縣大同鄉</t>
  </si>
  <si>
    <t>268-宜蘭縣五結鄉</t>
  </si>
  <si>
    <t>269-宜蘭縣冬山鄉</t>
  </si>
  <si>
    <t>270-宜蘭縣蘇澳鎮</t>
  </si>
  <si>
    <t>272-宜蘭縣南澳鄉</t>
  </si>
  <si>
    <t>290-宜蘭縣釣魚台列嶼</t>
  </si>
  <si>
    <t>302-新竹縣竹北市</t>
  </si>
  <si>
    <t>303-新竹縣湖口鄉</t>
  </si>
  <si>
    <t>304-新竹縣新豐鄉</t>
  </si>
  <si>
    <t>305-新竹縣新埔鎮</t>
  </si>
  <si>
    <t>306-新竹縣關西鎮</t>
  </si>
  <si>
    <t>307-新竹縣芎林鄉</t>
  </si>
  <si>
    <t>308-新竹縣寶山鄉</t>
  </si>
  <si>
    <t>310-新竹縣竹東鎮</t>
  </si>
  <si>
    <t>311-新竹縣五峰鄉</t>
  </si>
  <si>
    <t>312-新竹縣橫山鄉</t>
  </si>
  <si>
    <t>313-新竹縣尖石鄉</t>
  </si>
  <si>
    <t>314-新竹縣北埔鄉</t>
  </si>
  <si>
    <t>315-新竹縣峨眉鄉</t>
  </si>
  <si>
    <t>320-桃園縣中壢市</t>
  </si>
  <si>
    <t>324-桃園縣平鎮市</t>
  </si>
  <si>
    <t>325-桃園縣龍潭鄉</t>
  </si>
  <si>
    <t>326-桃園縣楊梅鎮</t>
  </si>
  <si>
    <t>327-桃園縣新屋鄉</t>
  </si>
  <si>
    <t>328-桃園縣觀音鄉</t>
  </si>
  <si>
    <t>330-桃園縣桃園市</t>
  </si>
  <si>
    <t>333-桃園縣龜山鄉</t>
  </si>
  <si>
    <t>334-桃園縣八德市</t>
  </si>
  <si>
    <t>335-桃園縣大溪鎮</t>
  </si>
  <si>
    <t>336-桃園縣復興鄉</t>
  </si>
  <si>
    <t>337-桃園縣大園鄉</t>
  </si>
  <si>
    <t>338-桃園縣蘆竹鄉</t>
  </si>
  <si>
    <t>350-苗栗縣竹南鎮</t>
  </si>
  <si>
    <t>351-苗栗縣頭份鎮</t>
  </si>
  <si>
    <t>352-苗栗縣三灣鄉</t>
  </si>
  <si>
    <t>353-苗栗縣南庄鄉</t>
  </si>
  <si>
    <t>354-苗栗縣獅潭鄉</t>
  </si>
  <si>
    <t>356-苗栗縣後龍鎮</t>
  </si>
  <si>
    <t>357-苗栗縣通霄鎮</t>
  </si>
  <si>
    <t>358-苗栗縣苑裡鎮</t>
  </si>
  <si>
    <t>360-苗栗縣苗栗市</t>
  </si>
  <si>
    <t>361-苗栗縣造橋鄉</t>
  </si>
  <si>
    <t>362-苗栗縣頭屋鄉</t>
  </si>
  <si>
    <t>363-苗栗縣公館鄉</t>
  </si>
  <si>
    <t>364-苗栗縣大湖鄉</t>
  </si>
  <si>
    <t>365-苗栗縣泰安鄉</t>
  </si>
  <si>
    <t>366-苗栗縣銅鑼鄉</t>
  </si>
  <si>
    <t>367-苗栗縣三義鄉</t>
  </si>
  <si>
    <t>368-苗栗縣西湖鄉</t>
  </si>
  <si>
    <t>369-苗栗縣卓蘭鎮</t>
  </si>
  <si>
    <t>400-台中市中區</t>
  </si>
  <si>
    <t>401-台中市東區</t>
  </si>
  <si>
    <t>402-台中市南區</t>
  </si>
  <si>
    <t>403-台中市西區</t>
  </si>
  <si>
    <t>404-台中市北區</t>
  </si>
  <si>
    <t>406-台中市北屯區</t>
  </si>
  <si>
    <t>407-台中市西屯區</t>
  </si>
  <si>
    <t>408-台中市南屯區</t>
  </si>
  <si>
    <t>411-台中縣太平市</t>
  </si>
  <si>
    <t>412-台中縣大里市</t>
  </si>
  <si>
    <t>413-台中縣霧峰鄉</t>
  </si>
  <si>
    <t>414-台中縣烏日鄉</t>
  </si>
  <si>
    <t>420-台中縣豐原市</t>
  </si>
  <si>
    <t>421-台中縣后里鄉</t>
  </si>
  <si>
    <t>422-台中縣石岡鄉</t>
  </si>
  <si>
    <t>423-台中縣東勢鎮</t>
  </si>
  <si>
    <t>424-台中縣和平鄉</t>
  </si>
  <si>
    <t>426-台中縣新社鄉</t>
  </si>
  <si>
    <t>427-台中縣潭子鄉</t>
  </si>
  <si>
    <t>428-台中縣大雅鄉</t>
  </si>
  <si>
    <t>429-台中縣神岡鄉</t>
  </si>
  <si>
    <t>432-台中縣大肚鄉</t>
  </si>
  <si>
    <t>433-台中縣沙鹿鎮</t>
  </si>
  <si>
    <t>434-台中縣龍井鄉</t>
  </si>
  <si>
    <t>435-台中縣梧棲鎮</t>
  </si>
  <si>
    <t>436-台中縣清水鎮</t>
  </si>
  <si>
    <t>437-台中縣大甲鎮</t>
  </si>
  <si>
    <t>438-台中縣外埔鄉</t>
  </si>
  <si>
    <t>439-台中縣大安鄉</t>
  </si>
  <si>
    <t>500-彰化縣彰化市</t>
  </si>
  <si>
    <t>502-彰化縣芬園鄉</t>
  </si>
  <si>
    <t>503-彰化縣花壇鄉</t>
  </si>
  <si>
    <t>504-彰化縣秀水鄉</t>
  </si>
  <si>
    <t>505-彰化縣鹿港鎮</t>
  </si>
  <si>
    <t>506-彰化縣福興鄉</t>
  </si>
  <si>
    <t>507-彰化縣線西鄉</t>
  </si>
  <si>
    <t>508-彰化縣和美鎮</t>
  </si>
  <si>
    <t>509-彰化縣伸港鄉</t>
  </si>
  <si>
    <t>510-彰化縣員林鎮</t>
  </si>
  <si>
    <t>511-彰化縣社頭鄉</t>
  </si>
  <si>
    <t>512-彰化縣永靖鄉</t>
  </si>
  <si>
    <t>513-彰化縣埔心鄉</t>
  </si>
  <si>
    <t>514-彰化縣溪湖鎮</t>
  </si>
  <si>
    <t>515-彰化縣大村鄉</t>
  </si>
  <si>
    <t>516-彰化縣埔鹽鄉</t>
  </si>
  <si>
    <t>520-彰化縣田中鎮</t>
  </si>
  <si>
    <t>521-彰化縣北斗鎮</t>
  </si>
  <si>
    <t>522-彰化縣田尾鄉</t>
  </si>
  <si>
    <t>523-彰化縣埤頭鄉</t>
  </si>
  <si>
    <t>524-彰化縣溪州鄉</t>
  </si>
  <si>
    <t>525-彰化縣竹塘鄉</t>
  </si>
  <si>
    <t>526-彰化縣二林鎮</t>
  </si>
  <si>
    <t>527-彰化縣大城鄉</t>
  </si>
  <si>
    <t>528-彰化縣芳苑鄉</t>
  </si>
  <si>
    <t>530-彰化縣二水鄉</t>
  </si>
  <si>
    <t>540-南投縣南投市</t>
  </si>
  <si>
    <t>541-南投縣中寮鄉</t>
  </si>
  <si>
    <t>542-南投縣草屯鎮</t>
  </si>
  <si>
    <t>544-南投縣國姓鄉</t>
  </si>
  <si>
    <t>545-南投縣埔里鎮</t>
  </si>
  <si>
    <t>546-南投縣仁愛鄉</t>
  </si>
  <si>
    <t>551-南投縣名間鄉</t>
  </si>
  <si>
    <t>552-南投縣集集鎮</t>
  </si>
  <si>
    <t>553-南投縣水里鄉</t>
  </si>
  <si>
    <t>555-南投縣魚池鄉</t>
  </si>
  <si>
    <t>556-南投縣信義鄉</t>
  </si>
  <si>
    <t>557-南投縣竹山鎮</t>
  </si>
  <si>
    <t>558-南投縣鹿谷鄉</t>
  </si>
  <si>
    <t>602-嘉義縣番路鄉</t>
  </si>
  <si>
    <t>603-嘉義縣梅山鄉</t>
  </si>
  <si>
    <t>604-嘉義縣竹崎鄉</t>
  </si>
  <si>
    <t>605-嘉義縣阿里山鄉</t>
  </si>
  <si>
    <t>606-嘉義縣中埔鄉</t>
  </si>
  <si>
    <t>607-嘉義縣大埔鄉</t>
  </si>
  <si>
    <t>608-嘉義縣水上鄉</t>
  </si>
  <si>
    <t>611-嘉義縣鹿草鄉</t>
  </si>
  <si>
    <t>612-嘉義縣太保市</t>
  </si>
  <si>
    <t>613-嘉義縣朴子市</t>
  </si>
  <si>
    <t>614-嘉義縣東石鄉</t>
  </si>
  <si>
    <t>615-嘉義縣六腳鄉</t>
  </si>
  <si>
    <t>616-嘉義縣新港鄉</t>
  </si>
  <si>
    <t>621-嘉義縣民雄鄉</t>
  </si>
  <si>
    <t>622-嘉義縣大林鎮</t>
  </si>
  <si>
    <t>623-嘉義縣溪口鄉</t>
  </si>
  <si>
    <t>624-嘉義縣義竹鄉</t>
  </si>
  <si>
    <t>625-嘉義縣布袋鎮</t>
  </si>
  <si>
    <t>630-雲林縣斗南鎮</t>
  </si>
  <si>
    <t>631-雲林縣大埤鄉</t>
  </si>
  <si>
    <t>632-雲林縣虎尾鎮</t>
  </si>
  <si>
    <t>633-雲林縣土庫鎮</t>
  </si>
  <si>
    <t>634-雲林縣褒忠鄉</t>
  </si>
  <si>
    <t>635-雲林縣東勢鄉</t>
  </si>
  <si>
    <t>636-雲林縣台西鄉</t>
  </si>
  <si>
    <t>637-雲林縣崙背鄉</t>
  </si>
  <si>
    <t>638-雲林縣麥寮鄉</t>
  </si>
  <si>
    <t>640-雲林縣斗六市</t>
  </si>
  <si>
    <t>643-雲林縣林內鄉</t>
  </si>
  <si>
    <t>646-雲林縣古坑鄉</t>
  </si>
  <si>
    <t>647-雲林縣莿桐鄉</t>
  </si>
  <si>
    <t>648-雲林縣西螺鎮</t>
  </si>
  <si>
    <t>649-雲林縣二崙鄉</t>
  </si>
  <si>
    <t>651-雲林縣北港鎮</t>
  </si>
  <si>
    <t>652-雲林縣水林鄉</t>
  </si>
  <si>
    <t>653-雲林縣口湖鄉</t>
  </si>
  <si>
    <t>654-雲林縣四湖鄉</t>
  </si>
  <si>
    <t>655-雲林縣元長鄉</t>
  </si>
  <si>
    <t>700-台南市中西區</t>
  </si>
  <si>
    <t>701-台南市東區</t>
  </si>
  <si>
    <t>702-台南市南區</t>
  </si>
  <si>
    <t>704-台南市北區</t>
  </si>
  <si>
    <t>708-台南市安平區</t>
  </si>
  <si>
    <t>709-台南市安南區</t>
  </si>
  <si>
    <t>710-台南縣永康市</t>
  </si>
  <si>
    <t>711-台南縣歸仁鄉</t>
  </si>
  <si>
    <t>712-台南縣新化鎮</t>
  </si>
  <si>
    <t>713-台南縣左鎮鄉</t>
  </si>
  <si>
    <t>714-台南縣玉井鄉</t>
  </si>
  <si>
    <t>715-台南縣楠西鄉</t>
  </si>
  <si>
    <t>716-台南縣南化鄉</t>
  </si>
  <si>
    <t>717-台南縣仁德鄉</t>
  </si>
  <si>
    <t>718-台南縣關廟鄉</t>
  </si>
  <si>
    <t>719-台南縣龍崎鄉</t>
  </si>
  <si>
    <t>720-台南縣官田鄉</t>
  </si>
  <si>
    <t>721-台南縣麻豆鎮</t>
  </si>
  <si>
    <t>722-台南縣佳里鎮</t>
  </si>
  <si>
    <t>723-台南縣西港鄉</t>
  </si>
  <si>
    <t>724-台南縣七股鄉</t>
  </si>
  <si>
    <t>725-台南縣將軍鄉</t>
  </si>
  <si>
    <t>726-台南縣學甲鎮</t>
  </si>
  <si>
    <t>727-台南縣北門鄉</t>
  </si>
  <si>
    <t>730-台南縣新營市</t>
  </si>
  <si>
    <t>731-台南縣後壁鄉</t>
  </si>
  <si>
    <t>732-台南縣白河鎮</t>
  </si>
  <si>
    <t>733-台南縣東山鄉</t>
  </si>
  <si>
    <t>734-台南縣六甲鄉</t>
  </si>
  <si>
    <t>735-台南縣下營鄉</t>
  </si>
  <si>
    <t>736-台南縣柳營鄉</t>
  </si>
  <si>
    <t>737-台南縣鹽水鎮</t>
  </si>
  <si>
    <t>741-台南縣善化鎮</t>
  </si>
  <si>
    <t>742-台南縣大內鄉</t>
  </si>
  <si>
    <t>743-台南縣山上鄉</t>
  </si>
  <si>
    <t>744-台南縣新市鄉</t>
  </si>
  <si>
    <t>745-台南縣安定鄉</t>
  </si>
  <si>
    <t>800-高雄市新興區</t>
  </si>
  <si>
    <t>801-高雄市前金區</t>
  </si>
  <si>
    <t>802-高雄市苓雅區</t>
  </si>
  <si>
    <t>803-高雄市鹽埕區</t>
  </si>
  <si>
    <t>804-高雄市鼓山區</t>
  </si>
  <si>
    <t>805-高雄市旗津區</t>
  </si>
  <si>
    <t>806-高雄市前鎮區</t>
  </si>
  <si>
    <t>807-高雄市三民區</t>
  </si>
  <si>
    <t>811-高雄市楠梓區</t>
  </si>
  <si>
    <t>812-高雄市小港區</t>
  </si>
  <si>
    <t>813-高雄市左營區</t>
  </si>
  <si>
    <t>814-高雄縣仁武鄉</t>
  </si>
  <si>
    <t>815-高雄縣大社鄉</t>
  </si>
  <si>
    <t>817-南海諸島島東沙</t>
  </si>
  <si>
    <t>819-南海諸島島南沙</t>
  </si>
  <si>
    <t>820-高雄縣岡山鎮</t>
  </si>
  <si>
    <t>821-高雄縣路竹鄉</t>
  </si>
  <si>
    <t>822-高雄縣阿蓮鄉</t>
  </si>
  <si>
    <t>823-高雄縣田寮鄉</t>
  </si>
  <si>
    <t>824-高雄縣燕巢鄉</t>
  </si>
  <si>
    <t>825-高雄縣橋頭鄉</t>
  </si>
  <si>
    <t>826-高雄縣梓官鄉</t>
  </si>
  <si>
    <t>827-高雄縣彌陀鄉</t>
  </si>
  <si>
    <t>828-高雄縣永安鄉</t>
  </si>
  <si>
    <t>829-高雄縣湖內鄉</t>
  </si>
  <si>
    <t>830-高雄縣鳳山市</t>
  </si>
  <si>
    <t>831-高雄縣大寮鄉</t>
  </si>
  <si>
    <t>832-高雄縣林園鄉</t>
  </si>
  <si>
    <t>833-高雄縣鳥松鄉</t>
  </si>
  <si>
    <t>840-高雄縣大樹鄉</t>
  </si>
  <si>
    <t>842-高雄縣旗山鎮</t>
  </si>
  <si>
    <t>843-高雄縣美濃鎮</t>
  </si>
  <si>
    <t>844-高雄縣六龜鄉</t>
  </si>
  <si>
    <t>845-高雄縣內門鄉</t>
  </si>
  <si>
    <t>846-高雄縣杉林鄉</t>
  </si>
  <si>
    <t>847-高雄縣甲仙鄉</t>
  </si>
  <si>
    <t>848-高雄縣桃源鄉</t>
  </si>
  <si>
    <t>849-高雄縣三民鄉</t>
  </si>
  <si>
    <t>851-高雄縣茂林鄉</t>
  </si>
  <si>
    <t>852-高雄縣茄萣鄉</t>
  </si>
  <si>
    <t>880-澎湖縣馬公市</t>
  </si>
  <si>
    <t>881-澎湖縣西嶼鄉</t>
  </si>
  <si>
    <t>882-澎湖縣望安鄉</t>
  </si>
  <si>
    <t>883-澎湖縣七美鄉</t>
  </si>
  <si>
    <t>884-澎湖縣白沙鄉</t>
  </si>
  <si>
    <t>885-澎湖縣湖西鄉</t>
  </si>
  <si>
    <t>890-金門縣金沙鎮</t>
  </si>
  <si>
    <t>891-金門縣金湖鎮</t>
  </si>
  <si>
    <t>892-金門縣金寧鄉</t>
  </si>
  <si>
    <t>893-金門縣金城鎮</t>
  </si>
  <si>
    <t>894-金門縣烈嶼鄉</t>
  </si>
  <si>
    <t>896-金門縣烏坵鄉</t>
  </si>
  <si>
    <t>900-屏東縣屏東市</t>
  </si>
  <si>
    <t>901-屏東縣三地門鄉</t>
  </si>
  <si>
    <t>902-屏東縣霧台鄉</t>
  </si>
  <si>
    <t>903-屏東縣瑪家鄉</t>
  </si>
  <si>
    <t>904-屏東縣九如鄉</t>
  </si>
  <si>
    <t>905-屏東縣里港鄉</t>
  </si>
  <si>
    <t>906-屏東縣高樹鄉</t>
  </si>
  <si>
    <t>907-屏東縣鹽埔鄉</t>
  </si>
  <si>
    <t>908-屏東縣長治鄉</t>
  </si>
  <si>
    <t>909-屏東縣麟洛鄉</t>
  </si>
  <si>
    <t>911-屏東縣竹田鄉</t>
  </si>
  <si>
    <t>912-屏東縣內埔鄉</t>
  </si>
  <si>
    <t>913-屏東縣萬丹鄉</t>
  </si>
  <si>
    <t>920-屏東縣潮州鎮</t>
  </si>
  <si>
    <t>921-屏東縣泰武鄉</t>
  </si>
  <si>
    <t>922-屏東縣來義鄉</t>
  </si>
  <si>
    <t>923-屏東縣萬巒鄉</t>
  </si>
  <si>
    <t>924-屏東縣崁頂鄉</t>
  </si>
  <si>
    <t>925-屏東縣新埤鄉</t>
  </si>
  <si>
    <t>926-屏東縣南州鄉</t>
  </si>
  <si>
    <t>927-屏東縣林邊鄉</t>
  </si>
  <si>
    <t>928-屏東縣東港鎮</t>
  </si>
  <si>
    <t>929-屏東縣琉球鄉</t>
  </si>
  <si>
    <t>931-屏東縣佳冬鄉</t>
  </si>
  <si>
    <t>932-屏東縣新園鄉</t>
  </si>
  <si>
    <t>940-屏東縣枋寮鄉</t>
  </si>
  <si>
    <t>941-屏東縣枋山鄉</t>
  </si>
  <si>
    <t>942-屏東縣春日鄉</t>
  </si>
  <si>
    <t>943-屏東縣獅子鄉</t>
  </si>
  <si>
    <t>944-屏東縣車城鄉</t>
  </si>
  <si>
    <t>945-屏東縣牡丹鄉</t>
  </si>
  <si>
    <t>946-屏東縣恆春鎮</t>
  </si>
  <si>
    <t>947-屏東縣滿洲鄉</t>
  </si>
  <si>
    <t>950-台東縣台東市</t>
  </si>
  <si>
    <t>951-台東縣綠島鄉</t>
  </si>
  <si>
    <t>952-台東縣蘭嶼鄉</t>
  </si>
  <si>
    <t>953-台東縣延平鄉</t>
  </si>
  <si>
    <t>954-台東縣卑南鄉</t>
  </si>
  <si>
    <t>955-台東縣鹿野鄉</t>
  </si>
  <si>
    <t>956-台東縣關山鎮</t>
  </si>
  <si>
    <t>957-台東縣海端鄉</t>
  </si>
  <si>
    <t>958-台東縣池上鄉</t>
  </si>
  <si>
    <t>959-台東縣東河鄉</t>
  </si>
  <si>
    <t>961-台東縣成功鎮</t>
  </si>
  <si>
    <t>962-台東縣長濱鄉</t>
  </si>
  <si>
    <t>963-台東縣太麻里鄉</t>
  </si>
  <si>
    <t>964-台東縣金峰鄉</t>
  </si>
  <si>
    <t>965-台東縣大武鄉</t>
  </si>
  <si>
    <t>966-台東縣達仁鄉</t>
  </si>
  <si>
    <t>970-花蓮縣花蓮市</t>
  </si>
  <si>
    <t>971-花蓮縣新城鄉</t>
  </si>
  <si>
    <t>972-花蓮縣秀林鄉</t>
  </si>
  <si>
    <t>973-花蓮縣吉安鄉</t>
  </si>
  <si>
    <t>974-花蓮縣壽豐鄉</t>
  </si>
  <si>
    <t>975-花蓮縣鳳林鎮</t>
  </si>
  <si>
    <t>976-花蓮縣光復鄉</t>
  </si>
  <si>
    <t>977-花蓮縣豐濱鄉</t>
  </si>
  <si>
    <t>978-花蓮縣瑞穗鄉</t>
  </si>
  <si>
    <t>979-花蓮縣萬榮鄉</t>
  </si>
  <si>
    <t>981-花蓮縣玉里鎮</t>
  </si>
  <si>
    <t>982-花蓮縣卓溪鄉</t>
  </si>
  <si>
    <t>983-花蓮縣富里鄉</t>
  </si>
  <si>
    <t>103-台北市大同區</t>
  </si>
  <si>
    <t>是否在職進修</t>
  </si>
  <si>
    <t>N</t>
  </si>
  <si>
    <t>姓名</t>
  </si>
  <si>
    <t>關係</t>
  </si>
  <si>
    <t>REC_CONTACT.ID_NO.Char.10</t>
  </si>
  <si>
    <t>REC_CONTACT.SEQ_NO.Tinyint</t>
  </si>
  <si>
    <t>REC_CONTACT.CONTACT_CNAME.Nchar.20</t>
  </si>
  <si>
    <t>電話一</t>
  </si>
  <si>
    <t>電話二</t>
  </si>
  <si>
    <t>住址</t>
  </si>
  <si>
    <t>1-正常</t>
  </si>
  <si>
    <t>01</t>
  </si>
  <si>
    <t>1-很好</t>
  </si>
  <si>
    <t>Y-有</t>
  </si>
  <si>
    <t>1-日間部</t>
  </si>
  <si>
    <t>Y-會</t>
  </si>
  <si>
    <t>2-矯正</t>
  </si>
  <si>
    <t>02</t>
  </si>
  <si>
    <t>2-好</t>
  </si>
  <si>
    <t>N-無</t>
  </si>
  <si>
    <t>2-夜間部</t>
  </si>
  <si>
    <t>3-肄業</t>
  </si>
  <si>
    <t>N-不會</t>
  </si>
  <si>
    <t>3-平平</t>
  </si>
  <si>
    <t>4-精通</t>
  </si>
  <si>
    <t>REC_CONTACT.EMP_REL.Nvarchar.20</t>
  </si>
  <si>
    <t>REC_CONTACT.CONTACT_TEL_1.varchar.20</t>
  </si>
  <si>
    <t>REC_CONTACT.CONTACT_TEL_2.varchar.20</t>
  </si>
  <si>
    <t>REC_CONTACT.CONTACT_ADDR.Nvarchar.30</t>
  </si>
  <si>
    <t>應徵單位</t>
  </si>
  <si>
    <t>REC_RESUME.REC_MOTIVE.Nvarchar.256</t>
  </si>
  <si>
    <t>REC_FAMILY.FAM_OCCUPATION.Nvarchar.40</t>
  </si>
  <si>
    <t>TWD</t>
  </si>
  <si>
    <t>N</t>
  </si>
  <si>
    <t>Y-是</t>
  </si>
  <si>
    <t>N-否</t>
  </si>
  <si>
    <t>REC_RESUME.REC_YEAR.Char.4</t>
  </si>
  <si>
    <t>REC_RESUME.REC_JOB_CODE.Char.10</t>
  </si>
  <si>
    <t>年度</t>
  </si>
  <si>
    <t>應徵職務</t>
  </si>
  <si>
    <t>序號</t>
  </si>
  <si>
    <t>REC_RESUME.SEQ_NO.SMALLINT.</t>
  </si>
  <si>
    <t>REC_PROFILE.IS_NATIVE.char.1</t>
  </si>
  <si>
    <t>REC_PROFILE.IS_HEALTH.varChar.1</t>
  </si>
  <si>
    <t>REC_PROFILE.DISEASE.Nvarchar.20</t>
  </si>
  <si>
    <t>健康情形</t>
  </si>
  <si>
    <t>REC_EDUCATION.IS_OJT.char.1</t>
  </si>
  <si>
    <t>REC_EDUCATION.DAY_NIGHT.Char.1</t>
  </si>
  <si>
    <t>REC_EXPERIENCE.JOB_CODE.varchar.10</t>
  </si>
  <si>
    <t>服役狀況</t>
  </si>
  <si>
    <t>07-西班牙文</t>
  </si>
  <si>
    <t>1-配偶</t>
  </si>
  <si>
    <t>08-德文</t>
  </si>
  <si>
    <t>2-父母</t>
  </si>
  <si>
    <t>09-法文</t>
  </si>
  <si>
    <t>3-子女</t>
  </si>
  <si>
    <t>10-義大利文</t>
  </si>
  <si>
    <t>4-祖父母</t>
  </si>
  <si>
    <t>11-俄文</t>
  </si>
  <si>
    <t>5-孫子女</t>
  </si>
  <si>
    <t>6-外祖父母</t>
  </si>
  <si>
    <t>7-外孫子女</t>
  </si>
  <si>
    <t>8-曾祖父母</t>
  </si>
  <si>
    <t>9-外曾祖父母</t>
  </si>
  <si>
    <t>10-兄弟</t>
  </si>
  <si>
    <t>11-姐妹</t>
  </si>
  <si>
    <t>300-新竹縣新竹市</t>
  </si>
  <si>
    <t>04</t>
  </si>
  <si>
    <t>05</t>
  </si>
  <si>
    <t>02</t>
  </si>
  <si>
    <t>03</t>
  </si>
  <si>
    <t>以下為代碼列表，如欲修改請確定代碼資料存在於系統中</t>
  </si>
  <si>
    <t>住宅電話</t>
  </si>
  <si>
    <t>p</t>
  </si>
  <si>
    <t>會/不會</t>
  </si>
  <si>
    <t>健康情形</t>
  </si>
  <si>
    <r>
      <t>12-</t>
    </r>
    <r>
      <rPr>
        <sz val="14"/>
        <rFont val="細明體"/>
        <family val="3"/>
      </rPr>
      <t>粵語</t>
    </r>
  </si>
  <si>
    <r>
      <t>100-</t>
    </r>
    <r>
      <rPr>
        <sz val="14"/>
        <rFont val="細明體"/>
        <family val="3"/>
      </rPr>
      <t>台北市中正區</t>
    </r>
  </si>
  <si>
    <r>
      <t>06-</t>
    </r>
    <r>
      <rPr>
        <sz val="14"/>
        <rFont val="細明體"/>
        <family val="3"/>
      </rPr>
      <t>其他</t>
    </r>
  </si>
  <si>
    <t>600-嘉義縣嘉義市</t>
  </si>
  <si>
    <t>編號：</t>
  </si>
  <si>
    <t>關係</t>
  </si>
  <si>
    <t>緊急
聯絡人
姓名</t>
  </si>
  <si>
    <t>電話</t>
  </si>
  <si>
    <t>應徵職稱：</t>
  </si>
  <si>
    <t>1-不會</t>
  </si>
  <si>
    <t>2-略懂</t>
  </si>
  <si>
    <t>3-中等</t>
  </si>
  <si>
    <t>REC_SKILL.REMARK.Nvarchar.120</t>
  </si>
  <si>
    <t>002-投資型保險商品業務員合格證</t>
  </si>
  <si>
    <t>003-其他專業證照</t>
  </si>
  <si>
    <t>001-人身保險業務員合格證</t>
  </si>
  <si>
    <t>相關證照</t>
  </si>
  <si>
    <t>證照名稱</t>
  </si>
  <si>
    <t>發照機關</t>
  </si>
  <si>
    <t>證照備查</t>
  </si>
  <si>
    <r>
      <t xml:space="preserve">
</t>
    </r>
    <r>
      <rPr>
        <sz val="12"/>
        <rFont val="標楷體"/>
        <family val="4"/>
      </rPr>
      <t>日期：</t>
    </r>
  </si>
  <si>
    <t>※以上各欄資料請務必填寫清楚，未填寫完整者，視同放棄甄試機會。</t>
  </si>
  <si>
    <t>基本資料</t>
  </si>
  <si>
    <t>姓名</t>
  </si>
  <si>
    <t>中文</t>
  </si>
  <si>
    <t>英文</t>
  </si>
  <si>
    <t>性別</t>
  </si>
  <si>
    <t>出生地</t>
  </si>
  <si>
    <t>出生日期</t>
  </si>
  <si>
    <t>身分證號</t>
  </si>
  <si>
    <r>
      <t>已</t>
    </r>
    <r>
      <rPr>
        <sz val="12"/>
        <rFont val="Arial"/>
        <family val="2"/>
      </rPr>
      <t>/</t>
    </r>
    <r>
      <rPr>
        <sz val="12"/>
        <rFont val="標楷體"/>
        <family val="4"/>
      </rPr>
      <t>未婚</t>
    </r>
  </si>
  <si>
    <t>身高</t>
  </si>
  <si>
    <t>左：</t>
  </si>
  <si>
    <t>右：</t>
  </si>
  <si>
    <t>通訊地址</t>
  </si>
  <si>
    <t>聯絡電話</t>
  </si>
  <si>
    <t>戶籍地址</t>
  </si>
  <si>
    <t>行動電話</t>
  </si>
  <si>
    <t>E-mail</t>
  </si>
  <si>
    <t>健康情形</t>
  </si>
  <si>
    <t>兵役</t>
  </si>
  <si>
    <t>類別</t>
  </si>
  <si>
    <t>服役起日</t>
  </si>
  <si>
    <t>服役迄日</t>
  </si>
  <si>
    <t>軍種</t>
  </si>
  <si>
    <t>學歷</t>
  </si>
  <si>
    <r>
      <t>學校名稱</t>
    </r>
  </si>
  <si>
    <r>
      <t>國名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 xml:space="preserve">學校名稱
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非台灣學校才需輸入國名</t>
    </r>
    <r>
      <rPr>
        <sz val="12"/>
        <color indexed="10"/>
        <rFont val="Arial"/>
        <family val="2"/>
      </rPr>
      <t>)</t>
    </r>
  </si>
  <si>
    <r>
      <t>科</t>
    </r>
    <r>
      <rPr>
        <sz val="12"/>
        <rFont val="Arial"/>
        <family val="2"/>
      </rPr>
      <t>/</t>
    </r>
    <r>
      <rPr>
        <sz val="12"/>
        <rFont val="標楷體"/>
        <family val="4"/>
      </rPr>
      <t>系</t>
    </r>
    <r>
      <rPr>
        <sz val="12"/>
        <rFont val="Arial"/>
        <family val="2"/>
      </rPr>
      <t>/</t>
    </r>
    <r>
      <rPr>
        <sz val="12"/>
        <rFont val="標楷體"/>
        <family val="4"/>
      </rPr>
      <t>所</t>
    </r>
  </si>
  <si>
    <r>
      <t xml:space="preserve">修業期間起
</t>
    </r>
    <r>
      <rPr>
        <sz val="12"/>
        <rFont val="Arial"/>
        <family val="2"/>
      </rPr>
      <t>(</t>
    </r>
    <r>
      <rPr>
        <sz val="12"/>
        <rFont val="標楷體"/>
        <family val="4"/>
      </rPr>
      <t>年月</t>
    </r>
    <r>
      <rPr>
        <sz val="12"/>
        <rFont val="Arial"/>
        <family val="2"/>
      </rPr>
      <t>)</t>
    </r>
  </si>
  <si>
    <t>三專</t>
  </si>
  <si>
    <r>
      <t xml:space="preserve">高中
</t>
    </r>
    <r>
      <rPr>
        <sz val="12"/>
        <rFont val="Arial"/>
        <family val="2"/>
      </rPr>
      <t>(</t>
    </r>
    <r>
      <rPr>
        <sz val="12"/>
        <rFont val="標楷體"/>
        <family val="4"/>
      </rPr>
      <t>職工</t>
    </r>
    <r>
      <rPr>
        <sz val="12"/>
        <rFont val="Arial"/>
        <family val="2"/>
      </rPr>
      <t>)</t>
    </r>
  </si>
  <si>
    <t>專科</t>
  </si>
  <si>
    <t>學士</t>
  </si>
  <si>
    <t>碩士</t>
  </si>
  <si>
    <t>博士</t>
  </si>
  <si>
    <t>應聘</t>
  </si>
  <si>
    <t>要求
待遇</t>
  </si>
  <si>
    <t>最低月薪：</t>
  </si>
  <si>
    <t>可上班
日期</t>
  </si>
  <si>
    <t>最低年薪：</t>
  </si>
  <si>
    <t>工作經歷</t>
  </si>
  <si>
    <r>
      <t xml:space="preserve">公司名稱
</t>
    </r>
    <r>
      <rPr>
        <sz val="12"/>
        <color indexed="10"/>
        <rFont val="標楷體"/>
        <family val="4"/>
      </rPr>
      <t>由最近工作往回填寫</t>
    </r>
  </si>
  <si>
    <r>
      <t>部門</t>
    </r>
    <r>
      <rPr>
        <sz val="12"/>
        <rFont val="Arial"/>
        <family val="2"/>
      </rPr>
      <t>/</t>
    </r>
    <r>
      <rPr>
        <sz val="12"/>
        <rFont val="標楷體"/>
        <family val="4"/>
      </rPr>
      <t>職稱</t>
    </r>
  </si>
  <si>
    <r>
      <t>月薪</t>
    </r>
    <r>
      <rPr>
        <sz val="12"/>
        <rFont val="Arial"/>
        <family val="2"/>
      </rPr>
      <t>/</t>
    </r>
    <r>
      <rPr>
        <sz val="12"/>
        <rFont val="標楷體"/>
        <family val="4"/>
      </rPr>
      <t>年薪</t>
    </r>
  </si>
  <si>
    <t>工作職掌</t>
  </si>
  <si>
    <t>直屬主管</t>
  </si>
  <si>
    <t>服務期間起迄</t>
  </si>
  <si>
    <t>離職原因</t>
  </si>
  <si>
    <t>外語能力</t>
  </si>
  <si>
    <t>聽</t>
  </si>
  <si>
    <t>說</t>
  </si>
  <si>
    <t>讀</t>
  </si>
  <si>
    <t>寫</t>
  </si>
  <si>
    <t>譯</t>
  </si>
  <si>
    <t>方言能力</t>
  </si>
  <si>
    <t>英文</t>
  </si>
  <si>
    <t>閩語</t>
  </si>
  <si>
    <t>日語</t>
  </si>
  <si>
    <t>客語</t>
  </si>
  <si>
    <t>家庭人口</t>
  </si>
  <si>
    <t>稱謂</t>
  </si>
  <si>
    <t>姓名</t>
  </si>
  <si>
    <t>年齡</t>
  </si>
  <si>
    <t>其他</t>
  </si>
  <si>
    <t>是否需要負擔家庭經濟</t>
  </si>
  <si>
    <t>是否曾有犯罪行為</t>
  </si>
  <si>
    <t>關係</t>
  </si>
  <si>
    <t>單位職稱</t>
  </si>
  <si>
    <t>近期內是否曾罹患法定傳染病</t>
  </si>
  <si>
    <t>病名</t>
  </si>
  <si>
    <t>罹病期間</t>
  </si>
  <si>
    <t>是否已康復</t>
  </si>
  <si>
    <r>
      <t>※請簡述應徵本職務之動機：</t>
    </r>
    <r>
      <rPr>
        <b/>
        <sz val="12"/>
        <color indexed="9"/>
        <rFont val="Arial"/>
        <family val="2"/>
      </rPr>
      <t>(</t>
    </r>
    <r>
      <rPr>
        <b/>
        <sz val="12"/>
        <color indexed="9"/>
        <rFont val="標楷體"/>
        <family val="4"/>
      </rPr>
      <t>請填寫在以下空白欄位部份</t>
    </r>
    <r>
      <rPr>
        <b/>
        <sz val="12"/>
        <color indexed="9"/>
        <rFont val="Arial"/>
        <family val="2"/>
      </rPr>
      <t>)</t>
    </r>
  </si>
  <si>
    <r>
      <t>2.</t>
    </r>
    <r>
      <rPr>
        <sz val="12"/>
        <color indexed="12"/>
        <rFont val="標楷體"/>
        <family val="4"/>
      </rPr>
      <t>本人同意到職後願配合公司要求提供完整之相關證照、離職證明文件及薪資所得證明資料﹙如薪資條、薪資單等﹚。</t>
    </r>
  </si>
  <si>
    <r>
      <t>填表人簽名</t>
    </r>
    <r>
      <rPr>
        <sz val="12"/>
        <color indexed="8"/>
        <rFont val="Arial"/>
        <family val="2"/>
      </rPr>
      <t>:</t>
    </r>
  </si>
  <si>
    <t>REC_LANGUAGE.READ_DEGREE.Char.2</t>
  </si>
  <si>
    <t>REC_LANGUAGE.WRITE_DEGREE.Char.2</t>
  </si>
  <si>
    <t>REC_LANGUAGE.LISTEN_DEGREE.Char.2</t>
  </si>
  <si>
    <t>REC_LANGUAGE.SPEAK_DEGREE.Char.2</t>
  </si>
  <si>
    <t>REC_LANGUAGE.TRANSLATE_DEGREE.Char.2</t>
  </si>
  <si>
    <t>REC_SKILL.SKILL_CODE.Nvarchar.10</t>
  </si>
  <si>
    <t>REC_RESUME.INS_PROC_CODE.Char.20</t>
  </si>
  <si>
    <t>REC_PROFILE.CENSUS_ADDR.nvarchar.100</t>
  </si>
  <si>
    <t>REC_PROFILE.CUR_ADDR.nvarchar.100</t>
  </si>
  <si>
    <t>REC_PROFILE.IS_HANDICAP.char.2</t>
  </si>
  <si>
    <t>REC_EXPERIENCE.LEAVE_RSN.varchar.20</t>
  </si>
  <si>
    <t>1-畢業</t>
  </si>
  <si>
    <t>2-結業</t>
  </si>
  <si>
    <t>4-其他</t>
  </si>
  <si>
    <t>001-網路(請註明)</t>
  </si>
  <si>
    <t>002-報紙﹙請註明報別）</t>
  </si>
  <si>
    <t>003-人力資源顧問公司(請註明公司名稱)</t>
  </si>
  <si>
    <t>004-親友員工介紹﹙請註明姓名及服務單位﹚</t>
  </si>
  <si>
    <t>005-其他</t>
  </si>
  <si>
    <t>是否有親友家屬在關係機構服務</t>
  </si>
  <si>
    <t>TWN</t>
  </si>
  <si>
    <t>說明：</t>
  </si>
  <si>
    <t xml:space="preserve"> 您是否曾被前任公司懲戒或資遣等嗎？</t>
  </si>
  <si>
    <t xml:space="preserve"> 您是否有因病或意外造成身心健康受損之病歷記錄嗎？</t>
  </si>
  <si>
    <t>血型</t>
  </si>
  <si>
    <t>需否</t>
  </si>
  <si>
    <t>Y-需要</t>
  </si>
  <si>
    <t>家庭狀況</t>
  </si>
  <si>
    <t>關係</t>
  </si>
  <si>
    <t>年齡</t>
  </si>
  <si>
    <t>年齡</t>
  </si>
  <si>
    <r>
      <t xml:space="preserve">姓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名</t>
    </r>
  </si>
  <si>
    <r>
      <t xml:space="preserve">職 </t>
    </r>
    <r>
      <rPr>
        <sz val="12"/>
        <rFont val="標楷體"/>
        <family val="4"/>
      </rPr>
      <t xml:space="preserve">  </t>
    </r>
    <r>
      <rPr>
        <sz val="12"/>
        <rFont val="標楷體"/>
        <family val="4"/>
      </rPr>
      <t>業</t>
    </r>
  </si>
  <si>
    <r>
      <t>1.</t>
    </r>
    <r>
      <rPr>
        <sz val="12"/>
        <color indexed="12"/>
        <rFont val="標楷體"/>
        <family val="4"/>
      </rPr>
      <t xml:space="preserve">本人鄭重聲明本表所填各項資料均屬事實，並同意公司可查詢本人以往之工作經歷相關資料。
</t>
    </r>
    <r>
      <rPr>
        <sz val="12"/>
        <color indexed="12"/>
        <rFont val="Arial"/>
        <family val="2"/>
      </rPr>
      <t xml:space="preserve">  </t>
    </r>
    <r>
      <rPr>
        <sz val="12"/>
        <color indexed="12"/>
        <rFont val="標楷體"/>
        <family val="4"/>
      </rPr>
      <t>如經錄用後，公司發覺有虛偽或不實之情事，本人同意公司解聘，絕無異議。</t>
    </r>
  </si>
  <si>
    <t>REC_EDUCATION.SCHOOL_NAME.Nvarchar.50</t>
  </si>
  <si>
    <t>家屬關係</t>
  </si>
  <si>
    <t>1-配偶</t>
  </si>
  <si>
    <t>2-父母</t>
  </si>
  <si>
    <t>3-子女</t>
  </si>
  <si>
    <t>4-祖父母</t>
  </si>
  <si>
    <t>5-兄</t>
  </si>
  <si>
    <t>6-弟</t>
  </si>
  <si>
    <t>7-姊</t>
  </si>
  <si>
    <t>8-妹</t>
  </si>
  <si>
    <t>※以下誠信問題請具實回答，回答 「是」者請務必填寫說明欄。</t>
  </si>
  <si>
    <t>體重</t>
  </si>
  <si>
    <t>視力</t>
  </si>
  <si>
    <t>N-不需要</t>
  </si>
  <si>
    <t>有無意願</t>
  </si>
  <si>
    <t>Y-有意願</t>
  </si>
  <si>
    <t>N-無意願</t>
  </si>
  <si>
    <t>N-無意願</t>
  </si>
  <si>
    <t>派駐大陸</t>
  </si>
  <si>
    <r>
      <t>其他專長或電腦技能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如</t>
    </r>
    <r>
      <rPr>
        <sz val="12"/>
        <color indexed="8"/>
        <rFont val="Arial"/>
        <family val="2"/>
      </rPr>
      <t xml:space="preserve"> Microsoft Office </t>
    </r>
    <r>
      <rPr>
        <sz val="12"/>
        <color indexed="8"/>
        <rFont val="標楷體"/>
        <family val="4"/>
      </rPr>
      <t>技能</t>
    </r>
    <r>
      <rPr>
        <sz val="12"/>
        <color indexed="8"/>
        <rFont val="Arial"/>
        <family val="2"/>
      </rPr>
      <t>)</t>
    </r>
  </si>
  <si>
    <r>
      <t xml:space="preserve">修業期間迄
</t>
    </r>
    <r>
      <rPr>
        <sz val="12"/>
        <rFont val="Arial"/>
        <family val="2"/>
      </rPr>
      <t>(</t>
    </r>
    <r>
      <rPr>
        <sz val="12"/>
        <rFont val="標楷體"/>
        <family val="4"/>
      </rPr>
      <t>年月</t>
    </r>
    <r>
      <rPr>
        <sz val="12"/>
        <rFont val="Arial"/>
        <family val="2"/>
      </rPr>
      <t>)</t>
    </r>
  </si>
  <si>
    <t>畢/肄業</t>
  </si>
  <si>
    <t>日/
夜間部</t>
  </si>
  <si>
    <t>REC_PROFILE.IS_DISPATCH.char.1</t>
  </si>
  <si>
    <t>是否需要宿舍</t>
  </si>
  <si>
    <t>REC_PROFILE.IS_NEEDDORM.Char.1</t>
  </si>
  <si>
    <t>是否有派駐大陸意願</t>
  </si>
  <si>
    <t>REC_PROFILE.IS_DISABLED.Char.1</t>
  </si>
  <si>
    <t>REC_PROFILE.IS_DISCIPLINE.char.1</t>
  </si>
  <si>
    <t>是否被前任公司懲戒</t>
  </si>
  <si>
    <t>REC_PROFILE.IS_HEALTHREC.char.1</t>
  </si>
  <si>
    <t>REC_PROFILE.DISCIPLINE_DESC.Nvarchar.100</t>
  </si>
  <si>
    <t>懲戒說明</t>
  </si>
  <si>
    <t>是否有因意外的病歷記錄</t>
  </si>
  <si>
    <t>REC_PROFILE.HEALTHREC_DESC.Nvarchar.100</t>
  </si>
  <si>
    <t>病歷記錄</t>
  </si>
  <si>
    <t>是否領身心障礙手冊</t>
  </si>
  <si>
    <t>2-未婚</t>
  </si>
  <si>
    <t>1-義務役</t>
  </si>
  <si>
    <t>2-自願役</t>
  </si>
  <si>
    <t>3-國防役</t>
  </si>
  <si>
    <t>4-預備役</t>
  </si>
  <si>
    <t>5-國民兵</t>
  </si>
  <si>
    <t>6-其他</t>
  </si>
  <si>
    <t>7-常備役</t>
  </si>
  <si>
    <r>
      <t>免</t>
    </r>
    <r>
      <rPr>
        <sz val="12"/>
        <rFont val="Arial"/>
        <family val="2"/>
      </rPr>
      <t>,</t>
    </r>
    <r>
      <rPr>
        <sz val="12"/>
        <rFont val="標楷體"/>
        <family val="4"/>
      </rPr>
      <t>補</t>
    </r>
    <r>
      <rPr>
        <sz val="12"/>
        <rFont val="Arial"/>
        <family val="2"/>
      </rPr>
      <t>,</t>
    </r>
    <r>
      <rPr>
        <sz val="12"/>
        <rFont val="標楷體"/>
        <family val="4"/>
      </rPr>
      <t>國民役原因</t>
    </r>
  </si>
  <si>
    <t>太平洋崇光百貨應徵履歷表</t>
  </si>
  <si>
    <r>
      <t>本欄請貼一年
內所拍之照片擋
(免填</t>
    </r>
    <r>
      <rPr>
        <sz val="12"/>
        <rFont val="標楷體"/>
        <family val="4"/>
      </rPr>
      <t>)</t>
    </r>
  </si>
  <si>
    <t>06-其他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</si>
</sst>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yyyy/m/d;@"/>
    <numFmt numFmtId="178" formatCode="0_ "/>
    <numFmt numFmtId="179" formatCode="m&quot;月&quot;d&quot;日&quot;"/>
  </numFmts>
  <fonts count="80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color indexed="10"/>
      <name val="標楷體"/>
      <family val="4"/>
    </font>
    <font>
      <sz val="11"/>
      <color indexed="8"/>
      <name val="標楷體"/>
      <family val="4"/>
    </font>
    <font>
      <b/>
      <sz val="9"/>
      <color indexed="10"/>
      <name val="新細明體"/>
      <family val="1"/>
    </font>
    <font>
      <sz val="9"/>
      <color indexed="10"/>
      <name val="新細明體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細明體"/>
      <family val="3"/>
    </font>
    <font>
      <sz val="14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color indexed="10"/>
      <name val="新細明體"/>
      <family val="1"/>
    </font>
    <font>
      <sz val="14"/>
      <color indexed="8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sz val="12"/>
      <color indexed="12"/>
      <name val="標楷體"/>
      <family val="4"/>
    </font>
    <font>
      <sz val="18"/>
      <name val="標楷體"/>
      <family val="4"/>
    </font>
    <font>
      <b/>
      <sz val="12"/>
      <color indexed="9"/>
      <name val="標楷體"/>
      <family val="4"/>
    </font>
    <font>
      <sz val="18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name val="細明體"/>
      <family val="3"/>
    </font>
    <font>
      <sz val="12"/>
      <color indexed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標楷體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>
        <color indexed="22"/>
      </left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medium"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uble"/>
    </border>
    <border>
      <left style="thin"/>
      <right style="dotted">
        <color indexed="22"/>
      </right>
      <top style="double"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>
        <color indexed="22"/>
      </bottom>
    </border>
    <border>
      <left>
        <color indexed="63"/>
      </left>
      <right style="dotted">
        <color indexed="22"/>
      </right>
      <top style="double"/>
      <bottom style="dotted">
        <color indexed="22"/>
      </bottom>
    </border>
    <border>
      <left>
        <color indexed="63"/>
      </left>
      <right style="medium"/>
      <top style="double"/>
      <bottom style="dotted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dotted">
        <color indexed="22"/>
      </left>
      <right>
        <color indexed="63"/>
      </right>
      <top style="dotted">
        <color indexed="22"/>
      </top>
      <bottom style="double"/>
    </border>
    <border>
      <left>
        <color indexed="63"/>
      </left>
      <right style="dotted">
        <color indexed="22"/>
      </right>
      <top style="dotted">
        <color indexed="22"/>
      </top>
      <bottom style="double"/>
    </border>
    <border>
      <left style="double">
        <color indexed="8"/>
      </left>
      <right style="double">
        <color indexed="8"/>
      </right>
      <top style="dotted">
        <color indexed="22"/>
      </top>
      <bottom style="double"/>
    </border>
    <border>
      <left style="double">
        <color indexed="8"/>
      </left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medium"/>
      <top>
        <color indexed="63"/>
      </top>
      <bottom style="dotted">
        <color indexed="22"/>
      </bottom>
    </border>
    <border>
      <left style="dotted">
        <color indexed="22"/>
      </left>
      <right style="double">
        <color indexed="8"/>
      </right>
      <top style="dotted">
        <color indexed="22"/>
      </top>
      <bottom style="double"/>
    </border>
    <border>
      <left style="dotted">
        <color indexed="22"/>
      </left>
      <right style="double">
        <color indexed="8"/>
      </right>
      <top style="dotted">
        <color indexed="22"/>
      </top>
      <bottom style="dotted">
        <color indexed="22"/>
      </bottom>
    </border>
    <border>
      <left style="double">
        <color indexed="8"/>
      </left>
      <right style="double">
        <color indexed="8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medium"/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medium"/>
      <top style="dotted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medium"/>
      <top style="dotted">
        <color indexed="22"/>
      </top>
      <bottom style="double"/>
    </border>
    <border>
      <left>
        <color indexed="63"/>
      </left>
      <right>
        <color indexed="63"/>
      </right>
      <top style="dotted">
        <color indexed="22"/>
      </top>
      <bottom style="double"/>
    </border>
    <border>
      <left>
        <color indexed="63"/>
      </left>
      <right style="medium"/>
      <top style="dotted">
        <color indexed="22"/>
      </top>
      <bottom style="double"/>
    </border>
    <border>
      <left style="double">
        <color indexed="8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medium"/>
      <top style="double"/>
      <bottom style="dotted">
        <color indexed="22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tted">
        <color indexed="22"/>
      </left>
      <right>
        <color indexed="63"/>
      </right>
      <top style="double"/>
      <bottom style="dotted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tted">
        <color indexed="22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medium"/>
      <top style="dotted">
        <color indexed="22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 style="dotted">
        <color indexed="22"/>
      </top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thin"/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thin"/>
      <right style="dotted">
        <color indexed="22"/>
      </right>
      <top>
        <color indexed="63"/>
      </top>
      <bottom style="double"/>
    </border>
    <border>
      <left style="dotted">
        <color indexed="22"/>
      </left>
      <right style="dotted">
        <color indexed="22"/>
      </right>
      <top>
        <color indexed="63"/>
      </top>
      <bottom style="double"/>
    </border>
    <border>
      <left style="thin"/>
      <right style="dotted">
        <color indexed="22"/>
      </right>
      <top style="medium"/>
      <bottom style="dotted">
        <color indexed="22"/>
      </bottom>
    </border>
    <border>
      <left style="double">
        <color indexed="8"/>
      </left>
      <right style="double">
        <color indexed="8"/>
      </right>
      <top style="double"/>
      <bottom style="dotted">
        <color indexed="22"/>
      </bottom>
    </border>
    <border>
      <left style="double">
        <color indexed="8"/>
      </left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 style="double">
        <color indexed="8"/>
      </right>
      <top style="double"/>
      <bottom style="dotted">
        <color indexed="22"/>
      </bottom>
    </border>
    <border>
      <left style="medium"/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>
        <color indexed="22"/>
      </left>
      <right>
        <color indexed="63"/>
      </right>
      <top style="medium"/>
      <bottom style="dotted">
        <color indexed="22"/>
      </bottom>
    </border>
    <border>
      <left>
        <color indexed="63"/>
      </left>
      <right>
        <color indexed="63"/>
      </right>
      <top style="medium"/>
      <bottom style="dotted">
        <color indexed="22"/>
      </bottom>
    </border>
    <border>
      <left>
        <color indexed="63"/>
      </left>
      <right style="dotted">
        <color indexed="22"/>
      </right>
      <top style="medium"/>
      <bottom style="dotted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dotted">
        <color indexed="22"/>
      </left>
      <right style="medium"/>
      <top style="double"/>
      <bottom>
        <color indexed="63"/>
      </bottom>
    </border>
    <border>
      <left style="dotted">
        <color indexed="22"/>
      </left>
      <right style="medium"/>
      <top>
        <color indexed="63"/>
      </top>
      <bottom>
        <color indexed="63"/>
      </bottom>
    </border>
    <border>
      <left style="dotted">
        <color indexed="22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0" fontId="66" fillId="20" borderId="0" applyNumberFormat="0" applyBorder="0" applyAlignment="0" applyProtection="0"/>
    <xf numFmtId="9" fontId="1" fillId="0" borderId="0" applyFont="0" applyFill="0" applyBorder="0" applyAlignment="0" applyProtection="0"/>
    <xf numFmtId="0" fontId="6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2" applyNumberFormat="0" applyAlignment="0" applyProtection="0"/>
    <xf numFmtId="0" fontId="75" fillId="21" borderId="8" applyNumberFormat="0" applyAlignment="0" applyProtection="0"/>
    <xf numFmtId="0" fontId="76" fillId="30" borderId="9" applyNumberFormat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/>
    </xf>
    <xf numFmtId="0" fontId="11" fillId="32" borderId="11" xfId="0" applyFont="1" applyFill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14" fontId="0" fillId="0" borderId="0" xfId="0" applyNumberFormat="1" applyAlignment="1">
      <alignment/>
    </xf>
    <xf numFmtId="0" fontId="12" fillId="0" borderId="12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2" fillId="33" borderId="12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/>
    </xf>
    <xf numFmtId="0" fontId="11" fillId="33" borderId="11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0" fillId="34" borderId="0" xfId="0" applyFill="1" applyAlignment="1">
      <alignment wrapText="1"/>
    </xf>
    <xf numFmtId="0" fontId="11" fillId="34" borderId="12" xfId="0" applyFont="1" applyFill="1" applyBorder="1" applyAlignment="1">
      <alignment horizontal="justify" vertical="top" wrapText="1"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distributed" vertical="center"/>
    </xf>
    <xf numFmtId="0" fontId="24" fillId="0" borderId="0" xfId="0" applyFont="1" applyAlignment="1">
      <alignment/>
    </xf>
    <xf numFmtId="0" fontId="22" fillId="0" borderId="0" xfId="0" applyFont="1" applyAlignment="1" quotePrefix="1">
      <alignment/>
    </xf>
    <xf numFmtId="0" fontId="22" fillId="0" borderId="0" xfId="0" applyFont="1" applyAlignment="1">
      <alignment wrapText="1"/>
    </xf>
    <xf numFmtId="0" fontId="25" fillId="35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wrapText="1"/>
    </xf>
    <xf numFmtId="0" fontId="27" fillId="35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32" xfId="0" applyFont="1" applyFill="1" applyBorder="1" applyAlignment="1">
      <alignment horizontal="right" vertical="center" wrapText="1"/>
    </xf>
    <xf numFmtId="0" fontId="27" fillId="0" borderId="33" xfId="0" applyFont="1" applyFill="1" applyBorder="1" applyAlignment="1">
      <alignment horizontal="right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35" fillId="0" borderId="0" xfId="0" applyFont="1" applyFill="1" applyAlignment="1" quotePrefix="1">
      <alignment horizontal="center"/>
    </xf>
    <xf numFmtId="0" fontId="42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27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36" borderId="0" xfId="0" applyFont="1" applyFill="1" applyAlignment="1">
      <alignment wrapText="1"/>
    </xf>
    <xf numFmtId="0" fontId="0" fillId="36" borderId="12" xfId="0" applyFont="1" applyFill="1" applyBorder="1" applyAlignment="1">
      <alignment horizontal="justify" vertical="top" wrapText="1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3" fillId="37" borderId="36" xfId="0" applyFont="1" applyFill="1" applyBorder="1" applyAlignment="1">
      <alignment horizontal="left" vertical="center"/>
    </xf>
    <xf numFmtId="0" fontId="36" fillId="37" borderId="37" xfId="0" applyFont="1" applyFill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7" fillId="0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5" xfId="0" applyFont="1" applyFill="1" applyBorder="1" applyAlignment="1">
      <alignment horizontal="left" vertical="top"/>
    </xf>
    <xf numFmtId="0" fontId="0" fillId="0" borderId="25" xfId="0" applyBorder="1" applyAlignment="1">
      <alignment/>
    </xf>
    <xf numFmtId="0" fontId="43" fillId="0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43" fillId="0" borderId="24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35" borderId="13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42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35" borderId="14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/>
    </xf>
    <xf numFmtId="0" fontId="27" fillId="0" borderId="59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 applyProtection="1">
      <alignment horizontal="center" vertical="center"/>
      <protection hidden="1"/>
    </xf>
    <xf numFmtId="0" fontId="38" fillId="0" borderId="31" xfId="0" applyFont="1" applyFill="1" applyBorder="1" applyAlignment="1" applyProtection="1">
      <alignment horizontal="center" vertical="center"/>
      <protection hidden="1"/>
    </xf>
    <xf numFmtId="0" fontId="38" fillId="0" borderId="61" xfId="0" applyFont="1" applyFill="1" applyBorder="1" applyAlignment="1" applyProtection="1">
      <alignment horizontal="center" vertical="center"/>
      <protection hidden="1"/>
    </xf>
    <xf numFmtId="0" fontId="38" fillId="0" borderId="62" xfId="0" applyFont="1" applyFill="1" applyBorder="1" applyAlignment="1" applyProtection="1">
      <alignment horizontal="center" vertical="center"/>
      <protection hidden="1"/>
    </xf>
    <xf numFmtId="0" fontId="0" fillId="35" borderId="13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27" fillId="35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35" borderId="64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left" vertical="top"/>
    </xf>
    <xf numFmtId="0" fontId="33" fillId="37" borderId="66" xfId="0" applyFont="1" applyFill="1" applyBorder="1" applyAlignment="1">
      <alignment horizontal="center" vertical="center" wrapText="1"/>
    </xf>
    <xf numFmtId="0" fontId="36" fillId="37" borderId="6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/>
    </xf>
    <xf numFmtId="0" fontId="33" fillId="37" borderId="68" xfId="0" applyFont="1" applyFill="1" applyBorder="1" applyAlignment="1">
      <alignment horizontal="center" vertical="center" wrapText="1"/>
    </xf>
    <xf numFmtId="0" fontId="36" fillId="37" borderId="6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27" fillId="0" borderId="70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left" vertical="center"/>
    </xf>
    <xf numFmtId="0" fontId="27" fillId="35" borderId="13" xfId="0" applyFont="1" applyFill="1" applyBorder="1" applyAlignment="1">
      <alignment horizontal="left" vertical="center"/>
    </xf>
    <xf numFmtId="0" fontId="43" fillId="0" borderId="73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vertical="center"/>
    </xf>
    <xf numFmtId="0" fontId="27" fillId="0" borderId="74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75" xfId="0" applyFont="1" applyFill="1" applyBorder="1" applyAlignment="1">
      <alignment horizontal="center"/>
    </xf>
    <xf numFmtId="0" fontId="27" fillId="0" borderId="17" xfId="0" applyFont="1" applyFill="1" applyBorder="1" applyAlignment="1">
      <alignment vertical="center" shrinkToFit="1"/>
    </xf>
    <xf numFmtId="0" fontId="25" fillId="35" borderId="13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8" fillId="35" borderId="64" xfId="0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77" xfId="0" applyFont="1" applyFill="1" applyBorder="1" applyAlignment="1">
      <alignment horizontal="center"/>
    </xf>
    <xf numFmtId="0" fontId="27" fillId="0" borderId="76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78" xfId="0" applyFont="1" applyFill="1" applyBorder="1" applyAlignment="1" applyProtection="1">
      <alignment horizontal="left" vertical="top" wrapText="1"/>
      <protection locked="0"/>
    </xf>
    <xf numFmtId="0" fontId="27" fillId="0" borderId="79" xfId="0" applyFont="1" applyFill="1" applyBorder="1" applyAlignment="1">
      <alignment horizontal="left" vertical="top" wrapText="1"/>
    </xf>
    <xf numFmtId="0" fontId="27" fillId="0" borderId="80" xfId="0" applyFont="1" applyFill="1" applyBorder="1" applyAlignment="1">
      <alignment horizontal="left" vertical="top" wrapText="1"/>
    </xf>
    <xf numFmtId="0" fontId="27" fillId="0" borderId="49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39" xfId="0" applyFont="1" applyFill="1" applyBorder="1" applyAlignment="1">
      <alignment horizontal="left" vertical="top" wrapText="1"/>
    </xf>
    <xf numFmtId="0" fontId="27" fillId="0" borderId="81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28" xfId="0" applyFont="1" applyFill="1" applyBorder="1" applyAlignment="1">
      <alignment horizontal="left" vertical="top" wrapText="1"/>
    </xf>
    <xf numFmtId="0" fontId="0" fillId="0" borderId="76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0" fontId="27" fillId="35" borderId="1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33" fillId="37" borderId="82" xfId="0" applyFont="1" applyFill="1" applyBorder="1" applyAlignment="1">
      <alignment horizontal="center" vertical="center" wrapText="1"/>
    </xf>
    <xf numFmtId="0" fontId="36" fillId="37" borderId="83" xfId="0" applyFont="1" applyFill="1" applyBorder="1" applyAlignment="1">
      <alignment horizontal="center" vertical="center" wrapText="1"/>
    </xf>
    <xf numFmtId="0" fontId="36" fillId="37" borderId="84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left" vertical="center" shrinkToFit="1"/>
    </xf>
    <xf numFmtId="0" fontId="0" fillId="0" borderId="6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36" fillId="37" borderId="68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/>
    </xf>
    <xf numFmtId="0" fontId="27" fillId="0" borderId="7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 vertical="center" wrapText="1"/>
    </xf>
    <xf numFmtId="0" fontId="27" fillId="0" borderId="86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left" vertical="center"/>
    </xf>
    <xf numFmtId="0" fontId="28" fillId="35" borderId="13" xfId="0" applyFont="1" applyFill="1" applyBorder="1" applyAlignment="1">
      <alignment horizontal="left" vertical="center"/>
    </xf>
    <xf numFmtId="0" fontId="27" fillId="0" borderId="87" xfId="0" applyFont="1" applyFill="1" applyBorder="1" applyAlignment="1">
      <alignment horizontal="center"/>
    </xf>
    <xf numFmtId="0" fontId="27" fillId="0" borderId="73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/>
    </xf>
    <xf numFmtId="0" fontId="40" fillId="0" borderId="36" xfId="0" applyFont="1" applyFill="1" applyBorder="1" applyAlignment="1">
      <alignment horizontal="left"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  <xf numFmtId="0" fontId="40" fillId="0" borderId="73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40" fillId="0" borderId="73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39" xfId="0" applyFont="1" applyFill="1" applyBorder="1" applyAlignment="1">
      <alignment horizontal="left" vertical="center"/>
    </xf>
    <xf numFmtId="0" fontId="25" fillId="35" borderId="19" xfId="0" applyFont="1" applyFill="1" applyBorder="1" applyAlignment="1">
      <alignment horizontal="left" vertical="center"/>
    </xf>
    <xf numFmtId="0" fontId="28" fillId="35" borderId="17" xfId="0" applyFont="1" applyFill="1" applyBorder="1" applyAlignment="1">
      <alignment horizontal="left" vertical="center"/>
    </xf>
    <xf numFmtId="0" fontId="25" fillId="0" borderId="73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44" fillId="0" borderId="22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40" xfId="0" applyFont="1" applyFill="1" applyBorder="1" applyAlignment="1">
      <alignment horizontal="center"/>
    </xf>
    <xf numFmtId="14" fontId="30" fillId="0" borderId="88" xfId="0" applyNumberFormat="1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"/>
    </xf>
    <xf numFmtId="0" fontId="30" fillId="0" borderId="89" xfId="0" applyFont="1" applyFill="1" applyBorder="1" applyAlignment="1">
      <alignment horizontal="center"/>
    </xf>
    <xf numFmtId="0" fontId="27" fillId="0" borderId="90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 wrapText="1"/>
    </xf>
    <xf numFmtId="0" fontId="33" fillId="37" borderId="68" xfId="0" applyFont="1" applyFill="1" applyBorder="1" applyAlignment="1">
      <alignment horizontal="left" vertical="center" wrapText="1"/>
    </xf>
    <xf numFmtId="0" fontId="36" fillId="37" borderId="67" xfId="0" applyFont="1" applyFill="1" applyBorder="1" applyAlignment="1">
      <alignment horizontal="left" vertical="center" wrapText="1"/>
    </xf>
    <xf numFmtId="0" fontId="36" fillId="37" borderId="69" xfId="0" applyFont="1" applyFill="1" applyBorder="1" applyAlignment="1">
      <alignment horizontal="left" vertical="center" wrapText="1"/>
    </xf>
    <xf numFmtId="0" fontId="25" fillId="35" borderId="16" xfId="0" applyFont="1" applyFill="1" applyBorder="1" applyAlignment="1">
      <alignment horizontal="left" vertical="center"/>
    </xf>
    <xf numFmtId="0" fontId="28" fillId="35" borderId="14" xfId="0" applyFont="1" applyFill="1" applyBorder="1" applyAlignment="1">
      <alignment horizontal="left" vertical="center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/>
    </xf>
    <xf numFmtId="0" fontId="27" fillId="35" borderId="13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27" fillId="35" borderId="17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29" fillId="0" borderId="13" xfId="0" applyNumberFormat="1" applyFont="1" applyFill="1" applyBorder="1" applyAlignment="1">
      <alignment horizontal="left" vertical="center"/>
    </xf>
    <xf numFmtId="0" fontId="29" fillId="0" borderId="13" xfId="0" applyNumberFormat="1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/>
    </xf>
    <xf numFmtId="0" fontId="27" fillId="35" borderId="19" xfId="0" applyFont="1" applyFill="1" applyBorder="1" applyAlignment="1">
      <alignment horizontal="center"/>
    </xf>
    <xf numFmtId="0" fontId="0" fillId="35" borderId="96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97" xfId="0" applyFont="1" applyFill="1" applyBorder="1" applyAlignment="1">
      <alignment horizontal="center" vertical="center" wrapText="1"/>
    </xf>
    <xf numFmtId="0" fontId="0" fillId="35" borderId="98" xfId="0" applyFont="1" applyFill="1" applyBorder="1" applyAlignment="1">
      <alignment horizontal="center" vertical="center" wrapText="1"/>
    </xf>
    <xf numFmtId="0" fontId="0" fillId="35" borderId="99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0" fontId="27" fillId="35" borderId="6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9" fillId="0" borderId="35" xfId="45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0" fontId="27" fillId="0" borderId="59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27" fillId="35" borderId="57" xfId="0" applyFont="1" applyFill="1" applyBorder="1" applyAlignment="1">
      <alignment horizontal="center" vertical="center"/>
    </xf>
    <xf numFmtId="0" fontId="27" fillId="35" borderId="5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59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 applyProtection="1">
      <alignment horizontal="center" vertical="center" wrapText="1"/>
      <protection hidden="1"/>
    </xf>
    <xf numFmtId="0" fontId="38" fillId="0" borderId="61" xfId="0" applyFont="1" applyFill="1" applyBorder="1" applyAlignment="1" applyProtection="1">
      <alignment horizontal="center" vertical="center" wrapText="1"/>
      <protection hidden="1"/>
    </xf>
    <xf numFmtId="0" fontId="25" fillId="0" borderId="14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left" vertical="top" wrapText="1"/>
    </xf>
    <xf numFmtId="0" fontId="25" fillId="0" borderId="59" xfId="0" applyFont="1" applyFill="1" applyBorder="1" applyAlignment="1">
      <alignment horizontal="left" vertical="top" wrapText="1"/>
    </xf>
    <xf numFmtId="0" fontId="27" fillId="0" borderId="7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3" fillId="37" borderId="100" xfId="0" applyFont="1" applyFill="1" applyBorder="1" applyAlignment="1">
      <alignment horizontal="left" vertical="center"/>
    </xf>
    <xf numFmtId="0" fontId="36" fillId="37" borderId="82" xfId="0" applyFont="1" applyFill="1" applyBorder="1" applyAlignment="1">
      <alignment horizontal="left" vertical="center"/>
    </xf>
    <xf numFmtId="0" fontId="36" fillId="37" borderId="101" xfId="0" applyFont="1" applyFill="1" applyBorder="1" applyAlignment="1">
      <alignment horizontal="left" vertical="center"/>
    </xf>
    <xf numFmtId="0" fontId="43" fillId="0" borderId="102" xfId="0" applyFont="1" applyFill="1" applyBorder="1" applyAlignment="1">
      <alignment horizontal="left" vertical="top" wrapText="1"/>
    </xf>
    <xf numFmtId="0" fontId="27" fillId="0" borderId="103" xfId="0" applyFont="1" applyFill="1" applyBorder="1" applyAlignment="1">
      <alignment horizontal="left" vertical="top" wrapText="1"/>
    </xf>
    <xf numFmtId="0" fontId="27" fillId="0" borderId="104" xfId="0" applyFont="1" applyFill="1" applyBorder="1" applyAlignment="1">
      <alignment horizontal="left" vertical="top" wrapText="1"/>
    </xf>
    <xf numFmtId="0" fontId="27" fillId="0" borderId="73" xfId="0" applyFont="1" applyFill="1" applyBorder="1" applyAlignment="1">
      <alignment horizontal="left" vertical="top" wrapText="1"/>
    </xf>
    <xf numFmtId="0" fontId="27" fillId="0" borderId="65" xfId="0" applyFont="1" applyFill="1" applyBorder="1" applyAlignment="1">
      <alignment horizontal="left" vertical="top" wrapText="1"/>
    </xf>
    <xf numFmtId="0" fontId="27" fillId="0" borderId="56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left" vertical="center"/>
    </xf>
    <xf numFmtId="0" fontId="25" fillId="35" borderId="17" xfId="0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27" fillId="0" borderId="56" xfId="0" applyFont="1" applyFill="1" applyBorder="1" applyAlignment="1">
      <alignment vertical="center"/>
    </xf>
    <xf numFmtId="0" fontId="27" fillId="0" borderId="60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 vertical="center" wrapText="1" shrinkToFit="1"/>
    </xf>
    <xf numFmtId="0" fontId="28" fillId="35" borderId="13" xfId="0" applyFont="1" applyFill="1" applyBorder="1" applyAlignment="1">
      <alignment horizontal="center" wrapText="1" shrinkToFi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left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27" fillId="0" borderId="35" xfId="0" applyNumberFormat="1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center" vertical="center"/>
    </xf>
    <xf numFmtId="0" fontId="27" fillId="0" borderId="59" xfId="0" applyNumberFormat="1" applyFont="1" applyFill="1" applyBorder="1" applyAlignment="1">
      <alignment horizontal="center" vertical="center"/>
    </xf>
    <xf numFmtId="0" fontId="27" fillId="0" borderId="108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9" xfId="0" applyFont="1" applyFill="1" applyBorder="1" applyAlignment="1">
      <alignment horizontal="left" vertical="center" shrinkToFit="1"/>
    </xf>
    <xf numFmtId="0" fontId="0" fillId="0" borderId="57" xfId="0" applyFont="1" applyFill="1" applyBorder="1" applyAlignment="1">
      <alignment horizontal="left" vertical="center" shrinkToFit="1"/>
    </xf>
    <xf numFmtId="0" fontId="0" fillId="0" borderId="59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wrapText="1"/>
    </xf>
    <xf numFmtId="0" fontId="43" fillId="0" borderId="91" xfId="0" applyFont="1" applyFill="1" applyBorder="1" applyAlignment="1">
      <alignment horizontal="center" vertical="center"/>
    </xf>
    <xf numFmtId="0" fontId="27" fillId="0" borderId="91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vertical="center"/>
    </xf>
    <xf numFmtId="0" fontId="27" fillId="0" borderId="110" xfId="0" applyFont="1" applyFill="1" applyBorder="1" applyAlignment="1">
      <alignment horizontal="center" vertical="center"/>
    </xf>
    <xf numFmtId="0" fontId="0" fillId="35" borderId="91" xfId="0" applyFont="1" applyFill="1" applyBorder="1" applyAlignment="1">
      <alignment horizontal="left" vertical="center" wrapText="1"/>
    </xf>
    <xf numFmtId="0" fontId="27" fillId="35" borderId="91" xfId="0" applyFont="1" applyFill="1" applyBorder="1" applyAlignment="1">
      <alignment horizontal="left" vertical="center"/>
    </xf>
    <xf numFmtId="0" fontId="27" fillId="35" borderId="93" xfId="0" applyFont="1" applyFill="1" applyBorder="1" applyAlignment="1">
      <alignment horizontal="left" vertical="center"/>
    </xf>
    <xf numFmtId="0" fontId="27" fillId="35" borderId="95" xfId="0" applyFont="1" applyFill="1" applyBorder="1" applyAlignment="1">
      <alignment horizontal="left" vertical="center"/>
    </xf>
    <xf numFmtId="0" fontId="25" fillId="35" borderId="1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0" fontId="0" fillId="0" borderId="1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91" xfId="0" applyFont="1" applyFill="1" applyBorder="1" applyAlignment="1">
      <alignment horizontal="left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27" fillId="0" borderId="112" xfId="0" applyFont="1" applyFill="1" applyBorder="1" applyAlignment="1">
      <alignment horizontal="center"/>
    </xf>
    <xf numFmtId="49" fontId="27" fillId="0" borderId="91" xfId="0" applyNumberFormat="1" applyFont="1" applyFill="1" applyBorder="1" applyAlignment="1">
      <alignment horizontal="center" vertical="center"/>
    </xf>
    <xf numFmtId="49" fontId="27" fillId="0" borderId="113" xfId="0" applyNumberFormat="1" applyFont="1" applyFill="1" applyBorder="1" applyAlignment="1">
      <alignment horizontal="center" vertical="center"/>
    </xf>
    <xf numFmtId="49" fontId="27" fillId="0" borderId="93" xfId="0" applyNumberFormat="1" applyFont="1" applyFill="1" applyBorder="1" applyAlignment="1">
      <alignment horizontal="center" vertical="center"/>
    </xf>
    <xf numFmtId="49" fontId="27" fillId="0" borderId="114" xfId="0" applyNumberFormat="1" applyFont="1" applyFill="1" applyBorder="1" applyAlignment="1">
      <alignment horizontal="center" vertical="center"/>
    </xf>
    <xf numFmtId="49" fontId="27" fillId="0" borderId="95" xfId="0" applyNumberFormat="1" applyFont="1" applyFill="1" applyBorder="1" applyAlignment="1">
      <alignment horizontal="center" vertical="center"/>
    </xf>
    <xf numFmtId="49" fontId="27" fillId="0" borderId="11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zoomScaleSheetLayoutView="100" zoomScalePageLayoutView="0" workbookViewId="0" topLeftCell="A1">
      <selection activeCell="AF8" sqref="AF8"/>
    </sheetView>
  </sheetViews>
  <sheetFormatPr defaultColWidth="4.375" defaultRowHeight="16.5"/>
  <cols>
    <col min="1" max="1" width="3.00390625" style="55" customWidth="1"/>
    <col min="2" max="2" width="5.00390625" style="56" customWidth="1"/>
    <col min="3" max="3" width="4.00390625" style="56" customWidth="1"/>
    <col min="4" max="4" width="3.50390625" style="56" customWidth="1"/>
    <col min="5" max="5" width="4.50390625" style="56" customWidth="1"/>
    <col min="6" max="6" width="4.00390625" style="56" customWidth="1"/>
    <col min="7" max="7" width="4.75390625" style="56" customWidth="1"/>
    <col min="8" max="8" width="4.125" style="56" customWidth="1"/>
    <col min="9" max="9" width="4.625" style="56" customWidth="1"/>
    <col min="10" max="10" width="4.125" style="56" customWidth="1"/>
    <col min="11" max="11" width="4.625" style="56" customWidth="1"/>
    <col min="12" max="12" width="3.75390625" style="56" customWidth="1"/>
    <col min="13" max="13" width="4.00390625" style="56" customWidth="1"/>
    <col min="14" max="14" width="4.625" style="56" customWidth="1"/>
    <col min="15" max="15" width="3.125" style="56" customWidth="1"/>
    <col min="16" max="16" width="5.875" style="56" customWidth="1"/>
    <col min="17" max="17" width="5.625" style="56" customWidth="1"/>
    <col min="18" max="18" width="5.00390625" style="56" customWidth="1"/>
    <col min="19" max="19" width="4.25390625" style="56" customWidth="1"/>
    <col min="20" max="20" width="3.625" style="56" customWidth="1"/>
    <col min="21" max="21" width="4.875" style="56" customWidth="1"/>
    <col min="22" max="22" width="6.50390625" style="56" customWidth="1"/>
    <col min="23" max="23" width="7.00390625" style="56" customWidth="1"/>
    <col min="24" max="24" width="5.25390625" style="56" customWidth="1"/>
    <col min="25" max="25" width="2.75390625" style="56" customWidth="1"/>
    <col min="26" max="26" width="3.875" style="56" customWidth="1"/>
    <col min="27" max="27" width="3.625" style="56" customWidth="1"/>
    <col min="28" max="28" width="3.25390625" style="56" customWidth="1"/>
    <col min="29" max="16384" width="4.375" style="54" customWidth="1"/>
  </cols>
  <sheetData>
    <row r="1" spans="1:28" ht="53.25" customHeight="1">
      <c r="A1" s="334" t="s">
        <v>1000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ht="7.5" customHeight="1"/>
    <row r="3" spans="1:28" s="59" customFormat="1" ht="18.75" customHeight="1" thickBot="1">
      <c r="A3" s="57" t="s">
        <v>832</v>
      </c>
      <c r="B3" s="58"/>
      <c r="C3" s="58"/>
      <c r="D3" s="367"/>
      <c r="E3" s="367"/>
      <c r="F3" s="367"/>
      <c r="G3" s="367"/>
      <c r="H3" s="36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15" t="s">
        <v>828</v>
      </c>
      <c r="X3" s="367"/>
      <c r="Y3" s="367"/>
      <c r="Z3" s="367"/>
      <c r="AA3" s="367"/>
      <c r="AB3" s="367"/>
    </row>
    <row r="4" spans="1:28" s="60" customFormat="1" ht="42.75" customHeight="1">
      <c r="A4" s="173" t="s">
        <v>846</v>
      </c>
      <c r="B4" s="298" t="s">
        <v>847</v>
      </c>
      <c r="C4" s="299"/>
      <c r="D4" s="299"/>
      <c r="E4" s="49" t="s">
        <v>848</v>
      </c>
      <c r="F4" s="368"/>
      <c r="G4" s="369"/>
      <c r="H4" s="370"/>
      <c r="I4" s="49" t="s">
        <v>849</v>
      </c>
      <c r="J4" s="310"/>
      <c r="K4" s="310"/>
      <c r="L4" s="310"/>
      <c r="M4" s="310"/>
      <c r="N4" s="303" t="s">
        <v>850</v>
      </c>
      <c r="O4" s="299"/>
      <c r="P4" s="310"/>
      <c r="Q4" s="310"/>
      <c r="R4" s="303" t="s">
        <v>851</v>
      </c>
      <c r="S4" s="299"/>
      <c r="T4" s="299"/>
      <c r="U4" s="309"/>
      <c r="V4" s="310"/>
      <c r="W4" s="310"/>
      <c r="X4" s="129" t="s">
        <v>1001</v>
      </c>
      <c r="Y4" s="130"/>
      <c r="Z4" s="130"/>
      <c r="AA4" s="130"/>
      <c r="AB4" s="131"/>
    </row>
    <row r="5" spans="1:28" s="59" customFormat="1" ht="42.75" customHeight="1">
      <c r="A5" s="174"/>
      <c r="B5" s="285" t="s">
        <v>852</v>
      </c>
      <c r="C5" s="166"/>
      <c r="D5" s="166"/>
      <c r="E5" s="371"/>
      <c r="F5" s="372"/>
      <c r="G5" s="372"/>
      <c r="H5" s="372"/>
      <c r="I5" s="373"/>
      <c r="J5" s="135" t="s">
        <v>853</v>
      </c>
      <c r="K5" s="166"/>
      <c r="L5" s="166"/>
      <c r="M5" s="315"/>
      <c r="N5" s="316"/>
      <c r="O5" s="316"/>
      <c r="P5" s="316"/>
      <c r="Q5" s="317"/>
      <c r="R5" s="318" t="s">
        <v>854</v>
      </c>
      <c r="S5" s="319"/>
      <c r="T5" s="320"/>
      <c r="U5" s="163"/>
      <c r="V5" s="301"/>
      <c r="W5" s="302"/>
      <c r="X5" s="132"/>
      <c r="Y5" s="133"/>
      <c r="Z5" s="133"/>
      <c r="AA5" s="133"/>
      <c r="AB5" s="134"/>
    </row>
    <row r="6" spans="1:28" s="59" customFormat="1" ht="42.75" customHeight="1">
      <c r="A6" s="174"/>
      <c r="B6" s="285" t="s">
        <v>855</v>
      </c>
      <c r="C6" s="166"/>
      <c r="D6" s="136"/>
      <c r="E6" s="163"/>
      <c r="F6" s="302"/>
      <c r="G6" s="135" t="s">
        <v>965</v>
      </c>
      <c r="H6" s="166"/>
      <c r="I6" s="163"/>
      <c r="J6" s="302"/>
      <c r="K6" s="135" t="s">
        <v>944</v>
      </c>
      <c r="L6" s="166"/>
      <c r="M6" s="163"/>
      <c r="N6" s="301"/>
      <c r="O6" s="302"/>
      <c r="P6" s="135" t="s">
        <v>966</v>
      </c>
      <c r="Q6" s="166"/>
      <c r="R6" s="108"/>
      <c r="S6" s="108"/>
      <c r="T6" s="52" t="s">
        <v>856</v>
      </c>
      <c r="U6" s="48"/>
      <c r="V6" s="52" t="s">
        <v>857</v>
      </c>
      <c r="W6" s="48"/>
      <c r="X6" s="132"/>
      <c r="Y6" s="133"/>
      <c r="Z6" s="133"/>
      <c r="AA6" s="133"/>
      <c r="AB6" s="134"/>
    </row>
    <row r="7" spans="1:28" s="59" customFormat="1" ht="42.75" customHeight="1">
      <c r="A7" s="174"/>
      <c r="B7" s="285" t="s">
        <v>858</v>
      </c>
      <c r="C7" s="166"/>
      <c r="D7" s="166"/>
      <c r="E7" s="108"/>
      <c r="F7" s="108"/>
      <c r="G7" s="108"/>
      <c r="H7" s="108"/>
      <c r="I7" s="312"/>
      <c r="J7" s="313"/>
      <c r="K7" s="313"/>
      <c r="L7" s="313"/>
      <c r="M7" s="313"/>
      <c r="N7" s="313"/>
      <c r="O7" s="314"/>
      <c r="P7" s="360" t="s">
        <v>859</v>
      </c>
      <c r="Q7" s="361"/>
      <c r="R7" s="362"/>
      <c r="S7" s="362"/>
      <c r="T7" s="362"/>
      <c r="U7" s="362"/>
      <c r="V7" s="362"/>
      <c r="W7" s="362"/>
      <c r="X7" s="132"/>
      <c r="Y7" s="133"/>
      <c r="Z7" s="133"/>
      <c r="AA7" s="133"/>
      <c r="AB7" s="134"/>
    </row>
    <row r="8" spans="1:28" s="59" customFormat="1" ht="42.75" customHeight="1">
      <c r="A8" s="174"/>
      <c r="B8" s="285" t="s">
        <v>860</v>
      </c>
      <c r="C8" s="166"/>
      <c r="D8" s="166"/>
      <c r="E8" s="108"/>
      <c r="F8" s="108"/>
      <c r="G8" s="108"/>
      <c r="H8" s="108"/>
      <c r="I8" s="312"/>
      <c r="J8" s="313"/>
      <c r="K8" s="313"/>
      <c r="L8" s="313"/>
      <c r="M8" s="313"/>
      <c r="N8" s="313"/>
      <c r="O8" s="314"/>
      <c r="P8" s="135" t="s">
        <v>861</v>
      </c>
      <c r="Q8" s="136"/>
      <c r="R8" s="362"/>
      <c r="S8" s="362"/>
      <c r="T8" s="362"/>
      <c r="U8" s="362"/>
      <c r="V8" s="362"/>
      <c r="W8" s="362"/>
      <c r="X8" s="132"/>
      <c r="Y8" s="133"/>
      <c r="Z8" s="133"/>
      <c r="AA8" s="133"/>
      <c r="AB8" s="134"/>
    </row>
    <row r="9" spans="1:28" s="59" customFormat="1" ht="42.75" customHeight="1">
      <c r="A9" s="174"/>
      <c r="B9" s="300" t="s">
        <v>862</v>
      </c>
      <c r="C9" s="166"/>
      <c r="D9" s="166"/>
      <c r="E9" s="311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35"/>
      <c r="Q9" s="136"/>
      <c r="R9" s="163"/>
      <c r="S9" s="164"/>
      <c r="T9" s="135"/>
      <c r="U9" s="136"/>
      <c r="V9" s="89"/>
      <c r="W9" s="135" t="s">
        <v>972</v>
      </c>
      <c r="X9" s="136"/>
      <c r="Y9" s="137" t="s">
        <v>970</v>
      </c>
      <c r="Z9" s="138"/>
      <c r="AA9" s="138"/>
      <c r="AB9" s="139"/>
    </row>
    <row r="10" spans="1:28" s="59" customFormat="1" ht="23.25" customHeight="1">
      <c r="A10" s="174"/>
      <c r="B10" s="295" t="s">
        <v>863</v>
      </c>
      <c r="C10" s="136"/>
      <c r="D10" s="136"/>
      <c r="E10" s="365"/>
      <c r="F10" s="108"/>
      <c r="G10" s="108"/>
      <c r="H10" s="365"/>
      <c r="I10" s="108"/>
      <c r="J10" s="108"/>
      <c r="K10" s="135" t="s">
        <v>864</v>
      </c>
      <c r="L10" s="166"/>
      <c r="M10" s="135" t="s">
        <v>865</v>
      </c>
      <c r="N10" s="166"/>
      <c r="O10" s="135" t="s">
        <v>866</v>
      </c>
      <c r="P10" s="166"/>
      <c r="Q10" s="135" t="s">
        <v>867</v>
      </c>
      <c r="R10" s="166"/>
      <c r="S10" s="135" t="s">
        <v>868</v>
      </c>
      <c r="T10" s="166"/>
      <c r="U10" s="358" t="s">
        <v>999</v>
      </c>
      <c r="V10" s="359"/>
      <c r="W10" s="359"/>
      <c r="X10" s="355"/>
      <c r="Y10" s="167"/>
      <c r="Z10" s="167"/>
      <c r="AA10" s="167"/>
      <c r="AB10" s="356"/>
    </row>
    <row r="11" spans="1:28" s="59" customFormat="1" ht="15">
      <c r="A11" s="174"/>
      <c r="B11" s="296"/>
      <c r="C11" s="136"/>
      <c r="D11" s="136"/>
      <c r="E11" s="108"/>
      <c r="F11" s="108"/>
      <c r="G11" s="108"/>
      <c r="H11" s="108"/>
      <c r="I11" s="108"/>
      <c r="J11" s="108"/>
      <c r="K11" s="166"/>
      <c r="L11" s="166"/>
      <c r="M11" s="167"/>
      <c r="N11" s="167"/>
      <c r="O11" s="167"/>
      <c r="P11" s="167"/>
      <c r="Q11" s="167"/>
      <c r="R11" s="167"/>
      <c r="S11" s="167"/>
      <c r="T11" s="167"/>
      <c r="U11" s="359"/>
      <c r="V11" s="359"/>
      <c r="W11" s="359"/>
      <c r="X11" s="167"/>
      <c r="Y11" s="167"/>
      <c r="Z11" s="167"/>
      <c r="AA11" s="167"/>
      <c r="AB11" s="356"/>
    </row>
    <row r="12" spans="1:28" s="59" customFormat="1" ht="15.75" thickBot="1">
      <c r="A12" s="184"/>
      <c r="B12" s="297"/>
      <c r="C12" s="284"/>
      <c r="D12" s="284"/>
      <c r="E12" s="366"/>
      <c r="F12" s="366"/>
      <c r="G12" s="366"/>
      <c r="H12" s="366"/>
      <c r="I12" s="366"/>
      <c r="J12" s="366"/>
      <c r="K12" s="294"/>
      <c r="L12" s="294"/>
      <c r="M12" s="168"/>
      <c r="N12" s="168"/>
      <c r="O12" s="168"/>
      <c r="P12" s="168"/>
      <c r="Q12" s="168"/>
      <c r="R12" s="168"/>
      <c r="S12" s="168"/>
      <c r="T12" s="168"/>
      <c r="U12" s="280"/>
      <c r="V12" s="280"/>
      <c r="W12" s="280"/>
      <c r="X12" s="168"/>
      <c r="Y12" s="168"/>
      <c r="Z12" s="168"/>
      <c r="AA12" s="168"/>
      <c r="AB12" s="357"/>
    </row>
    <row r="13" spans="1:28" s="59" customFormat="1" ht="57" customHeight="1" thickTop="1">
      <c r="A13" s="173" t="s">
        <v>947</v>
      </c>
      <c r="B13" s="175" t="s">
        <v>829</v>
      </c>
      <c r="C13" s="121"/>
      <c r="D13" s="121"/>
      <c r="E13" s="121" t="s">
        <v>951</v>
      </c>
      <c r="F13" s="144"/>
      <c r="G13" s="144"/>
      <c r="H13" s="121" t="s">
        <v>950</v>
      </c>
      <c r="I13" s="144"/>
      <c r="J13" s="144"/>
      <c r="K13" s="306" t="s">
        <v>952</v>
      </c>
      <c r="L13" s="307"/>
      <c r="M13" s="307"/>
      <c r="N13" s="307"/>
      <c r="O13" s="307"/>
      <c r="P13" s="304" t="s">
        <v>948</v>
      </c>
      <c r="Q13" s="305"/>
      <c r="R13" s="121" t="s">
        <v>951</v>
      </c>
      <c r="S13" s="144"/>
      <c r="T13" s="144"/>
      <c r="U13" s="121" t="s">
        <v>949</v>
      </c>
      <c r="V13" s="121"/>
      <c r="W13" s="121" t="s">
        <v>952</v>
      </c>
      <c r="X13" s="121"/>
      <c r="Y13" s="121"/>
      <c r="Z13" s="121"/>
      <c r="AA13" s="121"/>
      <c r="AB13" s="171"/>
    </row>
    <row r="14" spans="1:28" s="59" customFormat="1" ht="57" customHeight="1">
      <c r="A14" s="174"/>
      <c r="B14" s="140"/>
      <c r="C14" s="141"/>
      <c r="D14" s="141"/>
      <c r="E14" s="142"/>
      <c r="F14" s="143"/>
      <c r="G14" s="143"/>
      <c r="H14" s="141"/>
      <c r="I14" s="143"/>
      <c r="J14" s="143"/>
      <c r="K14" s="147"/>
      <c r="L14" s="148"/>
      <c r="M14" s="148"/>
      <c r="N14" s="148"/>
      <c r="O14" s="148"/>
      <c r="P14" s="169"/>
      <c r="Q14" s="170"/>
      <c r="R14" s="142"/>
      <c r="S14" s="143"/>
      <c r="T14" s="143"/>
      <c r="U14" s="141"/>
      <c r="V14" s="141"/>
      <c r="W14" s="142"/>
      <c r="X14" s="141"/>
      <c r="Y14" s="141"/>
      <c r="Z14" s="141"/>
      <c r="AA14" s="141"/>
      <c r="AB14" s="149"/>
    </row>
    <row r="15" spans="1:28" s="59" customFormat="1" ht="57" customHeight="1" thickBot="1">
      <c r="A15" s="174"/>
      <c r="B15" s="176"/>
      <c r="C15" s="156"/>
      <c r="D15" s="156"/>
      <c r="E15" s="198"/>
      <c r="F15" s="165"/>
      <c r="G15" s="165"/>
      <c r="H15" s="156"/>
      <c r="I15" s="165"/>
      <c r="J15" s="165"/>
      <c r="K15" s="145"/>
      <c r="L15" s="146"/>
      <c r="M15" s="146"/>
      <c r="N15" s="146"/>
      <c r="O15" s="146"/>
      <c r="P15" s="127"/>
      <c r="Q15" s="128"/>
      <c r="R15" s="156"/>
      <c r="S15" s="165"/>
      <c r="T15" s="165"/>
      <c r="U15" s="156"/>
      <c r="V15" s="156"/>
      <c r="W15" s="156"/>
      <c r="X15" s="156"/>
      <c r="Y15" s="156"/>
      <c r="Z15" s="156"/>
      <c r="AA15" s="156"/>
      <c r="AB15" s="157"/>
    </row>
    <row r="16" spans="1:28" s="59" customFormat="1" ht="42.75" customHeight="1" thickTop="1">
      <c r="A16" s="183" t="s">
        <v>869</v>
      </c>
      <c r="B16" s="286" t="s">
        <v>870</v>
      </c>
      <c r="C16" s="122"/>
      <c r="D16" s="122"/>
      <c r="E16" s="363" t="s">
        <v>871</v>
      </c>
      <c r="F16" s="364"/>
      <c r="G16" s="364"/>
      <c r="H16" s="364"/>
      <c r="I16" s="364"/>
      <c r="J16" s="364"/>
      <c r="K16" s="162" t="s">
        <v>872</v>
      </c>
      <c r="L16" s="122"/>
      <c r="M16" s="122"/>
      <c r="N16" s="122"/>
      <c r="O16" s="122"/>
      <c r="P16" s="121" t="s">
        <v>873</v>
      </c>
      <c r="Q16" s="122"/>
      <c r="R16" s="121" t="s">
        <v>974</v>
      </c>
      <c r="S16" s="121"/>
      <c r="T16" s="121"/>
      <c r="U16" s="121" t="s">
        <v>976</v>
      </c>
      <c r="V16" s="122"/>
      <c r="W16" s="121" t="s">
        <v>975</v>
      </c>
      <c r="X16" s="122"/>
      <c r="Y16" s="101"/>
      <c r="Z16" s="102"/>
      <c r="AA16" s="102"/>
      <c r="AB16" s="103"/>
    </row>
    <row r="17" spans="1:28" s="59" customFormat="1" ht="16.5" customHeight="1" hidden="1">
      <c r="A17" s="174"/>
      <c r="B17" s="285" t="s">
        <v>874</v>
      </c>
      <c r="C17" s="166"/>
      <c r="D17" s="166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110"/>
      <c r="V17" s="109"/>
      <c r="W17" s="110"/>
      <c r="X17" s="109"/>
      <c r="Y17" s="104"/>
      <c r="Z17" s="104"/>
      <c r="AA17" s="104"/>
      <c r="AB17" s="105"/>
    </row>
    <row r="18" spans="1:28" s="59" customFormat="1" ht="45" customHeight="1">
      <c r="A18" s="174"/>
      <c r="B18" s="295" t="s">
        <v>875</v>
      </c>
      <c r="C18" s="166"/>
      <c r="D18" s="166"/>
      <c r="E18" s="189"/>
      <c r="F18" s="95"/>
      <c r="G18" s="189"/>
      <c r="H18" s="95"/>
      <c r="I18" s="95"/>
      <c r="J18" s="95"/>
      <c r="K18" s="189"/>
      <c r="L18" s="190"/>
      <c r="M18" s="190"/>
      <c r="N18" s="190"/>
      <c r="O18" s="190"/>
      <c r="P18" s="95"/>
      <c r="Q18" s="95"/>
      <c r="R18" s="95"/>
      <c r="S18" s="95"/>
      <c r="T18" s="96"/>
      <c r="U18" s="123"/>
      <c r="V18" s="96"/>
      <c r="W18" s="123"/>
      <c r="X18" s="96"/>
      <c r="Y18" s="104"/>
      <c r="Z18" s="104"/>
      <c r="AA18" s="104"/>
      <c r="AB18" s="105"/>
    </row>
    <row r="19" spans="1:28" s="59" customFormat="1" ht="45" customHeight="1">
      <c r="A19" s="174"/>
      <c r="B19" s="285" t="s">
        <v>876</v>
      </c>
      <c r="C19" s="166"/>
      <c r="D19" s="166"/>
      <c r="E19" s="95"/>
      <c r="F19" s="95"/>
      <c r="G19" s="182"/>
      <c r="H19" s="95"/>
      <c r="I19" s="95"/>
      <c r="J19" s="95"/>
      <c r="K19" s="190"/>
      <c r="L19" s="190"/>
      <c r="M19" s="190"/>
      <c r="N19" s="190"/>
      <c r="O19" s="190"/>
      <c r="P19" s="95"/>
      <c r="Q19" s="95"/>
      <c r="R19" s="95"/>
      <c r="S19" s="95"/>
      <c r="T19" s="96"/>
      <c r="U19" s="123"/>
      <c r="V19" s="96"/>
      <c r="W19" s="123"/>
      <c r="X19" s="96"/>
      <c r="Y19" s="104"/>
      <c r="Z19" s="104"/>
      <c r="AA19" s="104"/>
      <c r="AB19" s="105"/>
    </row>
    <row r="20" spans="1:28" s="59" customFormat="1" ht="45" customHeight="1">
      <c r="A20" s="174"/>
      <c r="B20" s="285" t="s">
        <v>877</v>
      </c>
      <c r="C20" s="166"/>
      <c r="D20" s="166"/>
      <c r="E20" s="189"/>
      <c r="F20" s="95"/>
      <c r="G20" s="189"/>
      <c r="H20" s="381"/>
      <c r="I20" s="381"/>
      <c r="J20" s="381"/>
      <c r="K20" s="189"/>
      <c r="L20" s="190"/>
      <c r="M20" s="190"/>
      <c r="N20" s="190"/>
      <c r="O20" s="190"/>
      <c r="P20" s="95"/>
      <c r="Q20" s="95"/>
      <c r="R20" s="95"/>
      <c r="S20" s="95"/>
      <c r="T20" s="95"/>
      <c r="U20" s="123"/>
      <c r="V20" s="96"/>
      <c r="W20" s="123"/>
      <c r="X20" s="96"/>
      <c r="Y20" s="104"/>
      <c r="Z20" s="104"/>
      <c r="AA20" s="104"/>
      <c r="AB20" s="105"/>
    </row>
    <row r="21" spans="1:28" s="59" customFormat="1" ht="45" customHeight="1">
      <c r="A21" s="174"/>
      <c r="B21" s="285" t="s">
        <v>878</v>
      </c>
      <c r="C21" s="166"/>
      <c r="D21" s="166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123"/>
      <c r="V21" s="96"/>
      <c r="W21" s="123"/>
      <c r="X21" s="96"/>
      <c r="Y21" s="104"/>
      <c r="Z21" s="104"/>
      <c r="AA21" s="104"/>
      <c r="AB21" s="105"/>
    </row>
    <row r="22" spans="1:28" s="59" customFormat="1" ht="45" customHeight="1" thickBot="1">
      <c r="A22" s="184"/>
      <c r="B22" s="293" t="s">
        <v>879</v>
      </c>
      <c r="C22" s="294"/>
      <c r="D22" s="294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24"/>
      <c r="V22" s="112"/>
      <c r="W22" s="124"/>
      <c r="X22" s="112"/>
      <c r="Y22" s="106"/>
      <c r="Z22" s="106"/>
      <c r="AA22" s="106"/>
      <c r="AB22" s="107"/>
    </row>
    <row r="23" spans="1:28" s="59" customFormat="1" ht="36.75" customHeight="1" thickTop="1">
      <c r="A23" s="183" t="s">
        <v>880</v>
      </c>
      <c r="B23" s="175" t="s">
        <v>881</v>
      </c>
      <c r="C23" s="278"/>
      <c r="D23" s="281" t="s">
        <v>882</v>
      </c>
      <c r="E23" s="282"/>
      <c r="F23" s="282"/>
      <c r="G23" s="291"/>
      <c r="H23" s="292"/>
      <c r="I23" s="292"/>
      <c r="J23" s="292"/>
      <c r="K23" s="121" t="s">
        <v>883</v>
      </c>
      <c r="L23" s="278"/>
      <c r="M23" s="330"/>
      <c r="N23" s="331"/>
      <c r="O23" s="331"/>
      <c r="P23" s="331"/>
      <c r="Q23" s="324"/>
      <c r="R23" s="324"/>
      <c r="S23" s="324"/>
      <c r="T23" s="158"/>
      <c r="U23" s="158"/>
      <c r="V23" s="158"/>
      <c r="W23" s="324"/>
      <c r="X23" s="324"/>
      <c r="Y23" s="324"/>
      <c r="Z23" s="158"/>
      <c r="AA23" s="158"/>
      <c r="AB23" s="159"/>
    </row>
    <row r="24" spans="1:28" s="59" customFormat="1" ht="36.75" customHeight="1" thickBot="1">
      <c r="A24" s="184"/>
      <c r="B24" s="279"/>
      <c r="C24" s="280"/>
      <c r="D24" s="283" t="s">
        <v>884</v>
      </c>
      <c r="E24" s="284"/>
      <c r="F24" s="284"/>
      <c r="G24" s="201"/>
      <c r="H24" s="201"/>
      <c r="I24" s="201"/>
      <c r="J24" s="201"/>
      <c r="K24" s="280"/>
      <c r="L24" s="280"/>
      <c r="M24" s="332"/>
      <c r="N24" s="333"/>
      <c r="O24" s="333"/>
      <c r="P24" s="333"/>
      <c r="Q24" s="325"/>
      <c r="R24" s="325"/>
      <c r="S24" s="325"/>
      <c r="T24" s="160"/>
      <c r="U24" s="160"/>
      <c r="V24" s="160"/>
      <c r="W24" s="325"/>
      <c r="X24" s="325"/>
      <c r="Y24" s="325"/>
      <c r="Z24" s="160"/>
      <c r="AA24" s="160"/>
      <c r="AB24" s="161"/>
    </row>
    <row r="25" spans="1:28" s="59" customFormat="1" ht="45" customHeight="1" thickTop="1">
      <c r="A25" s="183" t="s">
        <v>885</v>
      </c>
      <c r="B25" s="175" t="s">
        <v>886</v>
      </c>
      <c r="C25" s="278"/>
      <c r="D25" s="278"/>
      <c r="E25" s="278"/>
      <c r="F25" s="278"/>
      <c r="G25" s="162" t="s">
        <v>887</v>
      </c>
      <c r="H25" s="122"/>
      <c r="I25" s="122"/>
      <c r="J25" s="122"/>
      <c r="K25" s="162" t="s">
        <v>888</v>
      </c>
      <c r="L25" s="122"/>
      <c r="M25" s="122"/>
      <c r="N25" s="122"/>
      <c r="O25" s="208" t="s">
        <v>889</v>
      </c>
      <c r="P25" s="209"/>
      <c r="Q25" s="209"/>
      <c r="R25" s="208" t="s">
        <v>890</v>
      </c>
      <c r="S25" s="209"/>
      <c r="T25" s="209"/>
      <c r="U25" s="162" t="s">
        <v>891</v>
      </c>
      <c r="V25" s="122"/>
      <c r="W25" s="122"/>
      <c r="X25" s="122"/>
      <c r="Y25" s="162" t="s">
        <v>892</v>
      </c>
      <c r="Z25" s="122"/>
      <c r="AA25" s="122"/>
      <c r="AB25" s="308"/>
    </row>
    <row r="26" spans="1:28" s="59" customFormat="1" ht="63" customHeight="1">
      <c r="A26" s="174"/>
      <c r="B26" s="287"/>
      <c r="C26" s="288"/>
      <c r="D26" s="288"/>
      <c r="E26" s="288"/>
      <c r="F26" s="288"/>
      <c r="G26" s="385"/>
      <c r="H26" s="323"/>
      <c r="I26" s="289"/>
      <c r="J26" s="290"/>
      <c r="K26" s="241"/>
      <c r="L26" s="241"/>
      <c r="M26" s="241"/>
      <c r="N26" s="241"/>
      <c r="O26" s="327"/>
      <c r="P26" s="328"/>
      <c r="Q26" s="329"/>
      <c r="R26" s="326"/>
      <c r="S26" s="326"/>
      <c r="T26" s="326"/>
      <c r="U26" s="95"/>
      <c r="V26" s="95"/>
      <c r="W26" s="95"/>
      <c r="X26" s="95"/>
      <c r="Y26" s="385"/>
      <c r="Z26" s="151"/>
      <c r="AA26" s="151"/>
      <c r="AB26" s="152"/>
    </row>
    <row r="27" spans="1:28" s="59" customFormat="1" ht="63" customHeight="1" thickBot="1">
      <c r="A27" s="174"/>
      <c r="B27" s="287"/>
      <c r="C27" s="288"/>
      <c r="D27" s="288"/>
      <c r="E27" s="288"/>
      <c r="F27" s="288"/>
      <c r="G27" s="289"/>
      <c r="H27" s="290"/>
      <c r="I27" s="289"/>
      <c r="J27" s="290"/>
      <c r="K27" s="241"/>
      <c r="L27" s="241"/>
      <c r="M27" s="241"/>
      <c r="N27" s="241"/>
      <c r="O27" s="416"/>
      <c r="P27" s="417"/>
      <c r="Q27" s="417"/>
      <c r="R27" s="189"/>
      <c r="S27" s="380"/>
      <c r="T27" s="380"/>
      <c r="U27" s="95"/>
      <c r="V27" s="95"/>
      <c r="W27" s="95"/>
      <c r="X27" s="95"/>
      <c r="Y27" s="385"/>
      <c r="Z27" s="151"/>
      <c r="AA27" s="151"/>
      <c r="AB27" s="152"/>
    </row>
    <row r="28" spans="1:28" s="59" customFormat="1" ht="63" customHeight="1" hidden="1">
      <c r="A28" s="174"/>
      <c r="B28" s="382"/>
      <c r="C28" s="383"/>
      <c r="D28" s="383"/>
      <c r="E28" s="383"/>
      <c r="F28" s="384"/>
      <c r="G28" s="150"/>
      <c r="H28" s="323"/>
      <c r="I28" s="150"/>
      <c r="J28" s="323"/>
      <c r="K28" s="150"/>
      <c r="L28" s="323"/>
      <c r="M28" s="150"/>
      <c r="N28" s="323"/>
      <c r="O28" s="398"/>
      <c r="P28" s="399"/>
      <c r="Q28" s="400"/>
      <c r="R28" s="153"/>
      <c r="S28" s="155"/>
      <c r="T28" s="154"/>
      <c r="U28" s="153"/>
      <c r="V28" s="154"/>
      <c r="W28" s="153"/>
      <c r="X28" s="154"/>
      <c r="Y28" s="150"/>
      <c r="Z28" s="151"/>
      <c r="AA28" s="151"/>
      <c r="AB28" s="152"/>
    </row>
    <row r="29" spans="1:28" s="59" customFormat="1" ht="63" customHeight="1" hidden="1" thickBot="1">
      <c r="A29" s="184"/>
      <c r="B29" s="235"/>
      <c r="C29" s="236"/>
      <c r="D29" s="236"/>
      <c r="E29" s="236"/>
      <c r="F29" s="237"/>
      <c r="G29" s="350"/>
      <c r="H29" s="376"/>
      <c r="I29" s="199"/>
      <c r="J29" s="200"/>
      <c r="K29" s="125"/>
      <c r="L29" s="126"/>
      <c r="M29" s="125"/>
      <c r="N29" s="126"/>
      <c r="O29" s="377"/>
      <c r="P29" s="378"/>
      <c r="Q29" s="379"/>
      <c r="R29" s="350"/>
      <c r="S29" s="351"/>
      <c r="T29" s="376"/>
      <c r="U29" s="125"/>
      <c r="V29" s="126"/>
      <c r="W29" s="125"/>
      <c r="X29" s="126"/>
      <c r="Y29" s="350"/>
      <c r="Z29" s="351"/>
      <c r="AA29" s="351"/>
      <c r="AB29" s="352"/>
    </row>
    <row r="30" spans="1:28" s="59" customFormat="1" ht="40.5" customHeight="1" thickTop="1">
      <c r="A30" s="183" t="s">
        <v>840</v>
      </c>
      <c r="B30" s="286" t="s">
        <v>841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208" t="s">
        <v>842</v>
      </c>
      <c r="P30" s="209"/>
      <c r="Q30" s="209"/>
      <c r="R30" s="209"/>
      <c r="S30" s="209"/>
      <c r="T30" s="209"/>
      <c r="U30" s="402" t="s">
        <v>190</v>
      </c>
      <c r="V30" s="122"/>
      <c r="W30" s="122"/>
      <c r="X30" s="122"/>
      <c r="Y30" s="162" t="s">
        <v>843</v>
      </c>
      <c r="Z30" s="122"/>
      <c r="AA30" s="122"/>
      <c r="AB30" s="308"/>
    </row>
    <row r="31" spans="1:28" s="59" customFormat="1" ht="40.5" customHeight="1">
      <c r="A31" s="174"/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321"/>
      <c r="P31" s="322"/>
      <c r="Q31" s="322"/>
      <c r="R31" s="322"/>
      <c r="S31" s="322"/>
      <c r="T31" s="322"/>
      <c r="U31" s="123"/>
      <c r="V31" s="123"/>
      <c r="W31" s="123"/>
      <c r="X31" s="123"/>
      <c r="Y31" s="123"/>
      <c r="Z31" s="123"/>
      <c r="AA31" s="123"/>
      <c r="AB31" s="353"/>
    </row>
    <row r="32" spans="1:28" s="59" customFormat="1" ht="40.5" customHeight="1">
      <c r="A32" s="174"/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321"/>
      <c r="P32" s="322"/>
      <c r="Q32" s="322"/>
      <c r="R32" s="322"/>
      <c r="S32" s="322"/>
      <c r="T32" s="322"/>
      <c r="U32" s="123"/>
      <c r="V32" s="123"/>
      <c r="W32" s="123"/>
      <c r="X32" s="123"/>
      <c r="Y32" s="123"/>
      <c r="Z32" s="123"/>
      <c r="AA32" s="123"/>
      <c r="AB32" s="353"/>
    </row>
    <row r="33" spans="1:28" s="59" customFormat="1" ht="40.5" customHeight="1" thickBot="1">
      <c r="A33" s="184"/>
      <c r="B33" s="20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207"/>
      <c r="P33" s="207"/>
      <c r="Q33" s="207"/>
      <c r="R33" s="207"/>
      <c r="S33" s="207"/>
      <c r="T33" s="207"/>
      <c r="U33" s="124"/>
      <c r="V33" s="124"/>
      <c r="W33" s="124"/>
      <c r="X33" s="124"/>
      <c r="Y33" s="124"/>
      <c r="Z33" s="124"/>
      <c r="AA33" s="124"/>
      <c r="AB33" s="354"/>
    </row>
    <row r="34" spans="1:28" s="59" customFormat="1" ht="40.5" customHeight="1" thickTop="1">
      <c r="A34" s="183" t="s">
        <v>893</v>
      </c>
      <c r="B34" s="63"/>
      <c r="C34" s="53" t="s">
        <v>894</v>
      </c>
      <c r="D34" s="53" t="s">
        <v>895</v>
      </c>
      <c r="E34" s="53" t="s">
        <v>896</v>
      </c>
      <c r="F34" s="53" t="s">
        <v>897</v>
      </c>
      <c r="G34" s="47" t="s">
        <v>898</v>
      </c>
      <c r="H34" s="231" t="s">
        <v>899</v>
      </c>
      <c r="I34" s="62"/>
      <c r="J34" s="53" t="s">
        <v>894</v>
      </c>
      <c r="K34" s="53" t="s">
        <v>895</v>
      </c>
      <c r="L34" s="53" t="s">
        <v>896</v>
      </c>
      <c r="M34" s="53" t="s">
        <v>897</v>
      </c>
      <c r="N34" s="47" t="s">
        <v>898</v>
      </c>
      <c r="O34" s="208" t="s">
        <v>973</v>
      </c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10"/>
    </row>
    <row r="35" spans="1:28" s="59" customFormat="1" ht="40.5" customHeight="1">
      <c r="A35" s="174"/>
      <c r="B35" s="50" t="s">
        <v>900</v>
      </c>
      <c r="C35" s="64"/>
      <c r="D35" s="64"/>
      <c r="E35" s="64"/>
      <c r="F35" s="64"/>
      <c r="G35" s="64"/>
      <c r="H35" s="232"/>
      <c r="I35" s="51" t="s">
        <v>901</v>
      </c>
      <c r="J35" s="64"/>
      <c r="K35" s="64"/>
      <c r="L35" s="64"/>
      <c r="M35" s="64"/>
      <c r="N35" s="64"/>
      <c r="O35" s="216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8"/>
    </row>
    <row r="36" spans="1:28" s="59" customFormat="1" ht="40.5" customHeight="1">
      <c r="A36" s="174"/>
      <c r="B36" s="50" t="s">
        <v>902</v>
      </c>
      <c r="C36" s="64"/>
      <c r="D36" s="64"/>
      <c r="E36" s="64"/>
      <c r="F36" s="64"/>
      <c r="G36" s="64"/>
      <c r="H36" s="232"/>
      <c r="I36" s="51" t="s">
        <v>903</v>
      </c>
      <c r="J36" s="64"/>
      <c r="K36" s="64"/>
      <c r="L36" s="64"/>
      <c r="M36" s="64"/>
      <c r="N36" s="64"/>
      <c r="O36" s="219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1"/>
    </row>
    <row r="37" spans="1:28" s="59" customFormat="1" ht="40.5" customHeight="1" thickBot="1">
      <c r="A37" s="184"/>
      <c r="B37" s="65" t="s">
        <v>1002</v>
      </c>
      <c r="C37" s="66"/>
      <c r="D37" s="66"/>
      <c r="E37" s="66"/>
      <c r="F37" s="66"/>
      <c r="G37" s="66"/>
      <c r="H37" s="233"/>
      <c r="I37" s="61"/>
      <c r="J37" s="66"/>
      <c r="K37" s="66"/>
      <c r="L37" s="66"/>
      <c r="M37" s="66"/>
      <c r="N37" s="66"/>
      <c r="O37" s="222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4"/>
    </row>
    <row r="38" spans="1:28" s="59" customFormat="1" ht="16.5" hidden="1" thickTop="1">
      <c r="A38" s="238"/>
      <c r="B38" s="67"/>
      <c r="C38" s="239"/>
      <c r="D38" s="240"/>
      <c r="E38" s="68"/>
      <c r="F38" s="374"/>
      <c r="G38" s="375"/>
      <c r="H38" s="212"/>
      <c r="I38" s="212"/>
      <c r="J38" s="390"/>
      <c r="K38" s="374"/>
      <c r="L38" s="375"/>
      <c r="M38" s="68"/>
      <c r="N38" s="68"/>
      <c r="O38" s="214"/>
      <c r="P38" s="215"/>
      <c r="Q38" s="212"/>
      <c r="R38" s="212"/>
      <c r="S38" s="212"/>
      <c r="T38" s="212"/>
      <c r="U38" s="214"/>
      <c r="V38" s="215"/>
      <c r="W38" s="69"/>
      <c r="X38" s="211"/>
      <c r="Y38" s="212"/>
      <c r="Z38" s="212"/>
      <c r="AA38" s="212"/>
      <c r="AB38" s="213"/>
    </row>
    <row r="39" spans="1:28" s="59" customFormat="1" ht="15.75" hidden="1" thickBot="1">
      <c r="A39" s="184"/>
      <c r="B39" s="70"/>
      <c r="C39" s="70"/>
      <c r="D39" s="70"/>
      <c r="E39" s="70"/>
      <c r="F39" s="188"/>
      <c r="G39" s="188"/>
      <c r="H39" s="71"/>
      <c r="I39" s="71"/>
      <c r="J39" s="71"/>
      <c r="K39" s="71"/>
      <c r="L39" s="71"/>
      <c r="M39" s="72"/>
      <c r="N39" s="72"/>
      <c r="O39" s="72"/>
      <c r="P39" s="73"/>
      <c r="Q39" s="188"/>
      <c r="R39" s="188"/>
      <c r="S39" s="71"/>
      <c r="T39" s="71"/>
      <c r="U39" s="71"/>
      <c r="V39" s="71"/>
      <c r="W39" s="71"/>
      <c r="X39" s="71"/>
      <c r="Y39" s="71"/>
      <c r="Z39" s="71"/>
      <c r="AA39" s="71"/>
      <c r="AB39" s="74"/>
    </row>
    <row r="40" spans="1:28" s="59" customFormat="1" ht="17.25" hidden="1" thickTop="1">
      <c r="A40" s="183" t="s">
        <v>904</v>
      </c>
      <c r="B40" s="230" t="s">
        <v>905</v>
      </c>
      <c r="C40" s="193"/>
      <c r="D40" s="234" t="s">
        <v>906</v>
      </c>
      <c r="E40" s="193"/>
      <c r="F40" s="193"/>
      <c r="G40" s="234" t="s">
        <v>907</v>
      </c>
      <c r="H40" s="193"/>
      <c r="I40" s="225" t="s">
        <v>2</v>
      </c>
      <c r="J40" s="226"/>
      <c r="K40" s="226"/>
      <c r="L40" s="226"/>
      <c r="M40" s="391"/>
      <c r="N40" s="392"/>
      <c r="O40" s="401" t="s">
        <v>905</v>
      </c>
      <c r="P40" s="192"/>
      <c r="Q40" s="191" t="s">
        <v>906</v>
      </c>
      <c r="R40" s="192"/>
      <c r="S40" s="193"/>
      <c r="T40" s="234" t="s">
        <v>907</v>
      </c>
      <c r="U40" s="193"/>
      <c r="V40" s="225" t="s">
        <v>2</v>
      </c>
      <c r="W40" s="226"/>
      <c r="X40" s="226"/>
      <c r="Y40" s="226"/>
      <c r="Z40" s="226"/>
      <c r="AA40" s="226"/>
      <c r="AB40" s="227"/>
    </row>
    <row r="41" spans="1:28" s="59" customFormat="1" ht="15" hidden="1">
      <c r="A41" s="174"/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245"/>
      <c r="O41" s="203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242"/>
    </row>
    <row r="42" spans="1:28" s="59" customFormat="1" ht="15" hidden="1">
      <c r="A42" s="174"/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245"/>
      <c r="O42" s="203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242"/>
    </row>
    <row r="43" spans="1:28" s="59" customFormat="1" ht="5.25" customHeight="1" hidden="1" thickBot="1">
      <c r="A43" s="184"/>
      <c r="B43" s="177"/>
      <c r="C43" s="178"/>
      <c r="D43" s="179"/>
      <c r="E43" s="179"/>
      <c r="F43" s="179"/>
      <c r="G43" s="178"/>
      <c r="H43" s="178"/>
      <c r="I43" s="204"/>
      <c r="J43" s="205"/>
      <c r="K43" s="205"/>
      <c r="L43" s="205"/>
      <c r="M43" s="205"/>
      <c r="N43" s="206"/>
      <c r="O43" s="203"/>
      <c r="P43" s="178"/>
      <c r="Q43" s="179"/>
      <c r="R43" s="179"/>
      <c r="S43" s="179"/>
      <c r="T43" s="178"/>
      <c r="U43" s="178"/>
      <c r="V43" s="179"/>
      <c r="W43" s="179"/>
      <c r="X43" s="179"/>
      <c r="Y43" s="179"/>
      <c r="Z43" s="179"/>
      <c r="AA43" s="179"/>
      <c r="AB43" s="408"/>
    </row>
    <row r="44" spans="1:28" s="78" customFormat="1" ht="30.75" customHeight="1" thickTop="1">
      <c r="A44" s="273" t="s">
        <v>908</v>
      </c>
      <c r="B44" s="194" t="s">
        <v>909</v>
      </c>
      <c r="C44" s="195"/>
      <c r="D44" s="195"/>
      <c r="E44" s="195"/>
      <c r="F44" s="195"/>
      <c r="G44" s="195"/>
      <c r="H44" s="195"/>
      <c r="I44" s="186"/>
      <c r="J44" s="187"/>
      <c r="K44" s="187"/>
      <c r="L44" s="187"/>
      <c r="M44" s="75"/>
      <c r="N44" s="76"/>
      <c r="O44" s="243" t="s">
        <v>910</v>
      </c>
      <c r="P44" s="244"/>
      <c r="Q44" s="244"/>
      <c r="R44" s="244"/>
      <c r="S44" s="186"/>
      <c r="T44" s="187"/>
      <c r="U44" s="187"/>
      <c r="V44" s="187"/>
      <c r="W44" s="75"/>
      <c r="X44" s="75"/>
      <c r="Y44" s="75"/>
      <c r="Z44" s="75"/>
      <c r="AA44" s="75"/>
      <c r="AB44" s="77"/>
    </row>
    <row r="45" spans="1:28" s="78" customFormat="1" ht="30.75" customHeight="1">
      <c r="A45" s="274"/>
      <c r="B45" s="276" t="s">
        <v>939</v>
      </c>
      <c r="C45" s="277"/>
      <c r="D45" s="277"/>
      <c r="E45" s="277"/>
      <c r="F45" s="277"/>
      <c r="G45" s="277"/>
      <c r="H45" s="277"/>
      <c r="I45" s="95"/>
      <c r="J45" s="95"/>
      <c r="K45" s="95"/>
      <c r="L45" s="95"/>
      <c r="M45" s="228" t="s">
        <v>906</v>
      </c>
      <c r="N45" s="229"/>
      <c r="O45" s="189"/>
      <c r="P45" s="190"/>
      <c r="Q45" s="190"/>
      <c r="R45" s="228" t="s">
        <v>911</v>
      </c>
      <c r="S45" s="229"/>
      <c r="T45" s="189"/>
      <c r="U45" s="190"/>
      <c r="V45" s="190"/>
      <c r="W45" s="228" t="s">
        <v>912</v>
      </c>
      <c r="X45" s="229"/>
      <c r="Y45" s="229"/>
      <c r="Z45" s="95"/>
      <c r="AA45" s="95"/>
      <c r="AB45" s="344"/>
    </row>
    <row r="46" spans="1:28" s="78" customFormat="1" ht="30.75" customHeight="1" thickBot="1">
      <c r="A46" s="275"/>
      <c r="B46" s="257" t="s">
        <v>913</v>
      </c>
      <c r="C46" s="258"/>
      <c r="D46" s="258"/>
      <c r="E46" s="258"/>
      <c r="F46" s="258"/>
      <c r="G46" s="258"/>
      <c r="H46" s="258"/>
      <c r="I46" s="111"/>
      <c r="J46" s="111"/>
      <c r="K46" s="111"/>
      <c r="L46" s="111"/>
      <c r="M46" s="397" t="s">
        <v>914</v>
      </c>
      <c r="N46" s="258"/>
      <c r="O46" s="111"/>
      <c r="P46" s="111"/>
      <c r="Q46" s="111"/>
      <c r="R46" s="346" t="s">
        <v>915</v>
      </c>
      <c r="S46" s="258"/>
      <c r="T46" s="111"/>
      <c r="U46" s="111"/>
      <c r="V46" s="111"/>
      <c r="W46" s="346" t="s">
        <v>916</v>
      </c>
      <c r="X46" s="347"/>
      <c r="Y46" s="347"/>
      <c r="Z46" s="111"/>
      <c r="AA46" s="111"/>
      <c r="AB46" s="345"/>
    </row>
    <row r="47" spans="1:28" s="59" customFormat="1" ht="22.5" customHeight="1" thickTop="1">
      <c r="A47" s="183" t="s">
        <v>337</v>
      </c>
      <c r="B47" s="267"/>
      <c r="C47" s="268"/>
      <c r="D47" s="268"/>
      <c r="E47" s="268"/>
      <c r="F47" s="268"/>
      <c r="G47" s="268"/>
      <c r="H47" s="268"/>
      <c r="I47" s="386"/>
      <c r="J47" s="387"/>
      <c r="K47" s="387"/>
      <c r="L47" s="387"/>
      <c r="M47" s="393" t="s">
        <v>830</v>
      </c>
      <c r="N47" s="394"/>
      <c r="O47" s="404"/>
      <c r="P47" s="405"/>
      <c r="Q47" s="405"/>
      <c r="R47" s="403" t="s">
        <v>829</v>
      </c>
      <c r="S47" s="394"/>
      <c r="T47" s="404"/>
      <c r="U47" s="405"/>
      <c r="V47" s="405"/>
      <c r="W47" s="403" t="s">
        <v>831</v>
      </c>
      <c r="X47" s="394"/>
      <c r="Y47" s="394"/>
      <c r="Z47" s="409"/>
      <c r="AA47" s="409"/>
      <c r="AB47" s="410"/>
    </row>
    <row r="48" spans="1:28" s="59" customFormat="1" ht="22.5" customHeight="1">
      <c r="A48" s="174"/>
      <c r="B48" s="269"/>
      <c r="C48" s="270"/>
      <c r="D48" s="270"/>
      <c r="E48" s="270"/>
      <c r="F48" s="270"/>
      <c r="G48" s="270"/>
      <c r="H48" s="270"/>
      <c r="I48" s="388"/>
      <c r="J48" s="388"/>
      <c r="K48" s="388"/>
      <c r="L48" s="388"/>
      <c r="M48" s="395"/>
      <c r="N48" s="395"/>
      <c r="O48" s="406"/>
      <c r="P48" s="406"/>
      <c r="Q48" s="406"/>
      <c r="R48" s="395"/>
      <c r="S48" s="395"/>
      <c r="T48" s="406"/>
      <c r="U48" s="406"/>
      <c r="V48" s="406"/>
      <c r="W48" s="395"/>
      <c r="X48" s="395"/>
      <c r="Y48" s="395"/>
      <c r="Z48" s="411"/>
      <c r="AA48" s="411"/>
      <c r="AB48" s="412"/>
    </row>
    <row r="49" spans="1:28" s="59" customFormat="1" ht="22.5" customHeight="1" thickBot="1">
      <c r="A49" s="184"/>
      <c r="B49" s="271"/>
      <c r="C49" s="272"/>
      <c r="D49" s="272"/>
      <c r="E49" s="272"/>
      <c r="F49" s="272"/>
      <c r="G49" s="272"/>
      <c r="H49" s="272"/>
      <c r="I49" s="389"/>
      <c r="J49" s="389"/>
      <c r="K49" s="389"/>
      <c r="L49" s="389"/>
      <c r="M49" s="396"/>
      <c r="N49" s="396"/>
      <c r="O49" s="407"/>
      <c r="P49" s="407"/>
      <c r="Q49" s="407"/>
      <c r="R49" s="396"/>
      <c r="S49" s="396"/>
      <c r="T49" s="407"/>
      <c r="U49" s="407"/>
      <c r="V49" s="407"/>
      <c r="W49" s="396"/>
      <c r="X49" s="396"/>
      <c r="Y49" s="396"/>
      <c r="Z49" s="413"/>
      <c r="AA49" s="413"/>
      <c r="AB49" s="414"/>
    </row>
    <row r="50" spans="1:28" s="60" customFormat="1" ht="29.25" customHeight="1" thickTop="1">
      <c r="A50" s="336" t="s">
        <v>917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8"/>
    </row>
    <row r="51" spans="1:28" s="59" customFormat="1" ht="46.5" customHeight="1">
      <c r="A51" s="339"/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1"/>
    </row>
    <row r="52" spans="1:28" s="59" customFormat="1" ht="52.5" customHeight="1">
      <c r="A52" s="342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1"/>
    </row>
    <row r="53" spans="1:28" s="59" customFormat="1" ht="61.5" customHeight="1" thickBot="1">
      <c r="A53" s="34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4"/>
    </row>
    <row r="54" spans="1:28" s="59" customFormat="1" ht="29.25" customHeight="1" thickTop="1">
      <c r="A54" s="97" t="s">
        <v>964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9"/>
      <c r="Y54" s="99"/>
      <c r="Z54" s="99"/>
      <c r="AA54" s="99"/>
      <c r="AB54" s="100"/>
    </row>
    <row r="55" spans="1:28" s="59" customFormat="1" ht="21.75" customHeight="1">
      <c r="A55" s="196"/>
      <c r="B55" s="197"/>
      <c r="C55" s="185" t="s">
        <v>942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88" t="s">
        <v>941</v>
      </c>
      <c r="Q55" s="115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7"/>
    </row>
    <row r="56" spans="1:28" s="59" customFormat="1" ht="21.75" customHeight="1" thickBot="1">
      <c r="A56" s="172"/>
      <c r="B56" s="114"/>
      <c r="C56" s="113" t="s">
        <v>943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88" t="s">
        <v>941</v>
      </c>
      <c r="Q56" s="118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20"/>
    </row>
    <row r="57" spans="1:28" s="60" customFormat="1" ht="15.75" thickTop="1">
      <c r="A57" s="248" t="s">
        <v>953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50"/>
    </row>
    <row r="58" spans="1:28" s="60" customFormat="1" ht="23.25" customHeight="1">
      <c r="A58" s="251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3"/>
    </row>
    <row r="59" spans="1:28" s="60" customFormat="1" ht="18" customHeight="1">
      <c r="A59" s="254" t="s">
        <v>918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6"/>
    </row>
    <row r="60" spans="1:28" s="59" customFormat="1" ht="111" customHeight="1">
      <c r="A60" s="259" t="s">
        <v>919</v>
      </c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1"/>
      <c r="U60" s="262"/>
      <c r="V60" s="262"/>
      <c r="W60" s="262"/>
      <c r="X60" s="262"/>
      <c r="Y60" s="262"/>
      <c r="Z60" s="262"/>
      <c r="AA60" s="262"/>
      <c r="AB60" s="263"/>
    </row>
    <row r="61" spans="1:28" s="60" customFormat="1" ht="43.5" customHeight="1">
      <c r="A61" s="246" t="s">
        <v>844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64"/>
      <c r="U61" s="265"/>
      <c r="V61" s="265"/>
      <c r="W61" s="265"/>
      <c r="X61" s="265"/>
      <c r="Y61" s="265"/>
      <c r="Z61" s="265"/>
      <c r="AA61" s="265"/>
      <c r="AB61" s="266"/>
    </row>
    <row r="62" spans="1:28" s="60" customFormat="1" ht="14.25" customHeight="1" thickBot="1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1"/>
      <c r="U62" s="81"/>
      <c r="V62" s="81"/>
      <c r="W62" s="81"/>
      <c r="X62" s="81"/>
      <c r="Y62" s="81"/>
      <c r="Z62" s="81"/>
      <c r="AA62" s="81"/>
      <c r="AB62" s="82"/>
    </row>
    <row r="63" spans="1:28" s="59" customFormat="1" ht="15.75">
      <c r="A63" s="348" t="s">
        <v>845</v>
      </c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</row>
    <row r="92" ht="18">
      <c r="A92" s="83"/>
    </row>
    <row r="94" spans="2:4" ht="18">
      <c r="B94" s="84"/>
      <c r="D94" s="85"/>
    </row>
    <row r="95" spans="2:4" ht="18">
      <c r="B95" s="84"/>
      <c r="D95" s="85"/>
    </row>
    <row r="96" spans="1:4" ht="18">
      <c r="A96" s="86"/>
      <c r="B96" s="84"/>
      <c r="D96" s="85"/>
    </row>
    <row r="97" spans="1:4" ht="18">
      <c r="A97" s="86"/>
      <c r="B97" s="84"/>
      <c r="D97" s="85"/>
    </row>
    <row r="98" spans="1:4" ht="18">
      <c r="A98" s="86"/>
      <c r="D98" s="85"/>
    </row>
    <row r="99" spans="1:4" ht="18">
      <c r="A99" s="56"/>
      <c r="D99" s="85"/>
    </row>
    <row r="100" spans="1:4" ht="18">
      <c r="A100" s="56"/>
      <c r="D100" s="85"/>
    </row>
    <row r="101" spans="1:4" ht="18">
      <c r="A101" s="56"/>
      <c r="D101" s="85"/>
    </row>
    <row r="102" spans="1:4" ht="18">
      <c r="A102" s="56"/>
      <c r="D102" s="85"/>
    </row>
    <row r="103" spans="1:4" ht="18">
      <c r="A103" s="56"/>
      <c r="D103" s="85"/>
    </row>
    <row r="104" spans="1:4" ht="18">
      <c r="A104" s="56"/>
      <c r="D104" s="85"/>
    </row>
    <row r="105" spans="1:4" ht="18">
      <c r="A105" s="56"/>
      <c r="D105" s="85"/>
    </row>
    <row r="109" ht="18">
      <c r="A109" s="83"/>
    </row>
    <row r="110" spans="1:13" ht="18">
      <c r="A110" s="56"/>
      <c r="K110" s="87"/>
      <c r="M110" s="87"/>
    </row>
    <row r="111" spans="1:4" ht="18">
      <c r="A111" s="56"/>
      <c r="B111" s="84"/>
      <c r="D111" s="85"/>
    </row>
    <row r="112" spans="1:4" ht="18">
      <c r="A112" s="56"/>
      <c r="B112" s="84"/>
      <c r="D112" s="85"/>
    </row>
    <row r="113" spans="1:4" ht="18">
      <c r="A113" s="86"/>
      <c r="B113" s="84"/>
      <c r="D113" s="85"/>
    </row>
    <row r="114" spans="1:4" ht="18">
      <c r="A114" s="86"/>
      <c r="B114" s="84"/>
      <c r="D114" s="85"/>
    </row>
    <row r="115" spans="1:4" ht="18">
      <c r="A115" s="86"/>
      <c r="D115" s="85"/>
    </row>
    <row r="116" spans="1:4" ht="18">
      <c r="A116" s="56"/>
      <c r="D116" s="85"/>
    </row>
    <row r="117" spans="1:4" ht="18">
      <c r="A117" s="56"/>
      <c r="D117" s="85"/>
    </row>
    <row r="118" spans="1:4" ht="18">
      <c r="A118" s="56"/>
      <c r="D118" s="85"/>
    </row>
    <row r="119" spans="1:4" ht="18">
      <c r="A119" s="56"/>
      <c r="D119" s="85"/>
    </row>
    <row r="120" spans="1:4" ht="18">
      <c r="A120" s="56"/>
      <c r="D120" s="85"/>
    </row>
    <row r="121" spans="1:4" ht="18">
      <c r="A121" s="56"/>
      <c r="D121" s="85"/>
    </row>
    <row r="122" spans="1:4" ht="18">
      <c r="A122" s="56"/>
      <c r="D122" s="85"/>
    </row>
    <row r="123" ht="18">
      <c r="A123" s="56"/>
    </row>
    <row r="124" ht="18">
      <c r="A124" s="56"/>
    </row>
    <row r="125" ht="18">
      <c r="A125" s="56"/>
    </row>
  </sheetData>
  <sheetProtection formatCells="0" formatColumns="0" formatRows="0"/>
  <protectedRanges>
    <protectedRange sqref="K26:AB29 I26:J28 B26:H29" name="範圍4"/>
    <protectedRange sqref="G23:G24 M23" name="範圍3"/>
    <protectedRange sqref="D3 F4 J4 P4 U4:U5 M5 E5 X10 R7:R8 H10 M11 O11 Q11 R16 S11 I7:I8 E7:E10" name="範圍1"/>
    <protectedRange sqref="U18 U19:V22 W18:W22 E18:T22" name="範圍2"/>
    <protectedRange sqref="B31:AB33" name="範圍5"/>
    <protectedRange sqref="B37 C35:G37" name="範圍6"/>
    <protectedRange sqref="I37 J35:N37" name="範圍7"/>
    <protectedRange sqref="O35" name="範圍8"/>
    <protectedRange sqref="I44:L46 O45:Q46 S44 T45:V46 Z45:AB46" name="範圍9"/>
    <protectedRange sqref="A51" name="範圍10"/>
    <protectedRange sqref="B47 I47 O47 T47 Z47 A51" name="範圍11"/>
    <protectedRange sqref="I29:J29" name="範圍4_1"/>
  </protectedRanges>
  <mergeCells count="310">
    <mergeCell ref="R4:T4"/>
    <mergeCell ref="O47:Q49"/>
    <mergeCell ref="W3:AB3"/>
    <mergeCell ref="O27:Q27"/>
    <mergeCell ref="Y26:AB26"/>
    <mergeCell ref="Y27:AB27"/>
    <mergeCell ref="U26:V26"/>
    <mergeCell ref="U27:V27"/>
    <mergeCell ref="R13:T13"/>
    <mergeCell ref="W19:X19"/>
    <mergeCell ref="W20:X20"/>
    <mergeCell ref="O41:P41"/>
    <mergeCell ref="R47:S49"/>
    <mergeCell ref="T47:V49"/>
    <mergeCell ref="T43:U43"/>
    <mergeCell ref="T45:V45"/>
    <mergeCell ref="V43:AB43"/>
    <mergeCell ref="Z47:AB49"/>
    <mergeCell ref="W47:Y49"/>
    <mergeCell ref="Q43:S43"/>
    <mergeCell ref="O46:Q46"/>
    <mergeCell ref="O28:Q28"/>
    <mergeCell ref="O40:P40"/>
    <mergeCell ref="Q38:T38"/>
    <mergeCell ref="T40:U40"/>
    <mergeCell ref="Q39:R39"/>
    <mergeCell ref="U32:X32"/>
    <mergeCell ref="U30:X30"/>
    <mergeCell ref="U28:V28"/>
    <mergeCell ref="U31:X31"/>
    <mergeCell ref="I47:L49"/>
    <mergeCell ref="H38:J38"/>
    <mergeCell ref="I40:N40"/>
    <mergeCell ref="G40:H40"/>
    <mergeCell ref="I46:L46"/>
    <mergeCell ref="M47:N49"/>
    <mergeCell ref="K38:L38"/>
    <mergeCell ref="M46:N46"/>
    <mergeCell ref="I42:N42"/>
    <mergeCell ref="G20:J20"/>
    <mergeCell ref="B28:F28"/>
    <mergeCell ref="G26:H26"/>
    <mergeCell ref="G21:J21"/>
    <mergeCell ref="M26:N26"/>
    <mergeCell ref="T46:V46"/>
    <mergeCell ref="K26:L26"/>
    <mergeCell ref="G28:H28"/>
    <mergeCell ref="S44:V44"/>
    <mergeCell ref="R46:S46"/>
    <mergeCell ref="I28:J28"/>
    <mergeCell ref="F38:G38"/>
    <mergeCell ref="O30:T30"/>
    <mergeCell ref="R29:T29"/>
    <mergeCell ref="B30:N30"/>
    <mergeCell ref="K21:O21"/>
    <mergeCell ref="I27:J27"/>
    <mergeCell ref="O29:Q29"/>
    <mergeCell ref="G29:H29"/>
    <mergeCell ref="R27:T27"/>
    <mergeCell ref="D3:H3"/>
    <mergeCell ref="F4:H4"/>
    <mergeCell ref="J4:M4"/>
    <mergeCell ref="K6:L6"/>
    <mergeCell ref="I6:J6"/>
    <mergeCell ref="E5:I5"/>
    <mergeCell ref="E6:F6"/>
    <mergeCell ref="M6:O6"/>
    <mergeCell ref="R7:W7"/>
    <mergeCell ref="E16:J16"/>
    <mergeCell ref="W18:X18"/>
    <mergeCell ref="E18:F18"/>
    <mergeCell ref="G18:J18"/>
    <mergeCell ref="E8:H8"/>
    <mergeCell ref="I8:O8"/>
    <mergeCell ref="G17:J17"/>
    <mergeCell ref="H10:J12"/>
    <mergeCell ref="E10:G12"/>
    <mergeCell ref="P6:Q6"/>
    <mergeCell ref="X10:AB12"/>
    <mergeCell ref="U10:W12"/>
    <mergeCell ref="S11:T12"/>
    <mergeCell ref="S10:T10"/>
    <mergeCell ref="P7:Q7"/>
    <mergeCell ref="P8:Q8"/>
    <mergeCell ref="R8:W8"/>
    <mergeCell ref="O10:P10"/>
    <mergeCell ref="P9:Q9"/>
    <mergeCell ref="A63:AB63"/>
    <mergeCell ref="Y29:AB29"/>
    <mergeCell ref="U38:V38"/>
    <mergeCell ref="Y31:AB31"/>
    <mergeCell ref="Y32:AB32"/>
    <mergeCell ref="U33:X33"/>
    <mergeCell ref="Y33:AB33"/>
    <mergeCell ref="W29:X29"/>
    <mergeCell ref="A30:A33"/>
    <mergeCell ref="A25:A29"/>
    <mergeCell ref="A1:AB1"/>
    <mergeCell ref="A50:AB50"/>
    <mergeCell ref="A51:AB53"/>
    <mergeCell ref="Z45:AB45"/>
    <mergeCell ref="Z46:AB46"/>
    <mergeCell ref="P4:Q4"/>
    <mergeCell ref="W45:Y45"/>
    <mergeCell ref="W46:Y46"/>
    <mergeCell ref="R6:S6"/>
    <mergeCell ref="M28:N28"/>
    <mergeCell ref="U29:V29"/>
    <mergeCell ref="O32:T32"/>
    <mergeCell ref="K28:L28"/>
    <mergeCell ref="W23:Y24"/>
    <mergeCell ref="Q23:S24"/>
    <mergeCell ref="O31:T31"/>
    <mergeCell ref="R26:T26"/>
    <mergeCell ref="O26:Q26"/>
    <mergeCell ref="M23:P24"/>
    <mergeCell ref="K25:N25"/>
    <mergeCell ref="Y30:AB30"/>
    <mergeCell ref="Y25:AB25"/>
    <mergeCell ref="U4:W4"/>
    <mergeCell ref="E9:O9"/>
    <mergeCell ref="I7:O7"/>
    <mergeCell ref="E7:H7"/>
    <mergeCell ref="G6:H6"/>
    <mergeCell ref="J5:L5"/>
    <mergeCell ref="M5:Q5"/>
    <mergeCell ref="R5:T5"/>
    <mergeCell ref="U5:W5"/>
    <mergeCell ref="N4:O4"/>
    <mergeCell ref="O11:P12"/>
    <mergeCell ref="K16:O16"/>
    <mergeCell ref="K17:O17"/>
    <mergeCell ref="P13:Q13"/>
    <mergeCell ref="K13:O13"/>
    <mergeCell ref="K10:L12"/>
    <mergeCell ref="M10:N10"/>
    <mergeCell ref="M11:N12"/>
    <mergeCell ref="A4:A12"/>
    <mergeCell ref="B10:D12"/>
    <mergeCell ref="B6:D6"/>
    <mergeCell ref="B4:D4"/>
    <mergeCell ref="B5:D5"/>
    <mergeCell ref="B7:D7"/>
    <mergeCell ref="B9:D9"/>
    <mergeCell ref="B8:D8"/>
    <mergeCell ref="E21:F21"/>
    <mergeCell ref="B21:D21"/>
    <mergeCell ref="B22:D22"/>
    <mergeCell ref="E17:F17"/>
    <mergeCell ref="B18:D18"/>
    <mergeCell ref="B20:D20"/>
    <mergeCell ref="B25:F25"/>
    <mergeCell ref="B26:F26"/>
    <mergeCell ref="B27:F27"/>
    <mergeCell ref="I26:J26"/>
    <mergeCell ref="O25:Q25"/>
    <mergeCell ref="P22:Q22"/>
    <mergeCell ref="K23:L24"/>
    <mergeCell ref="G23:J23"/>
    <mergeCell ref="E22:F22"/>
    <mergeCell ref="G27:H27"/>
    <mergeCell ref="A23:A24"/>
    <mergeCell ref="B23:C24"/>
    <mergeCell ref="D23:F23"/>
    <mergeCell ref="D24:F24"/>
    <mergeCell ref="A16:A22"/>
    <mergeCell ref="B17:D17"/>
    <mergeCell ref="B19:D19"/>
    <mergeCell ref="B16:D16"/>
    <mergeCell ref="E19:F19"/>
    <mergeCell ref="E20:F20"/>
    <mergeCell ref="A61:S61"/>
    <mergeCell ref="A57:AB58"/>
    <mergeCell ref="A59:AB59"/>
    <mergeCell ref="B46:H46"/>
    <mergeCell ref="A60:S60"/>
    <mergeCell ref="T60:AB60"/>
    <mergeCell ref="T61:AB61"/>
    <mergeCell ref="B47:H49"/>
    <mergeCell ref="A44:A46"/>
    <mergeCell ref="B45:H45"/>
    <mergeCell ref="A47:A49"/>
    <mergeCell ref="Q41:S41"/>
    <mergeCell ref="V42:AB42"/>
    <mergeCell ref="V41:AB41"/>
    <mergeCell ref="Q42:S42"/>
    <mergeCell ref="T42:U42"/>
    <mergeCell ref="T41:U41"/>
    <mergeCell ref="R45:S45"/>
    <mergeCell ref="O44:R44"/>
    <mergeCell ref="I41:N41"/>
    <mergeCell ref="A38:A39"/>
    <mergeCell ref="C38:D38"/>
    <mergeCell ref="A40:A43"/>
    <mergeCell ref="B41:C41"/>
    <mergeCell ref="B42:C42"/>
    <mergeCell ref="R25:T25"/>
    <mergeCell ref="G25:J25"/>
    <mergeCell ref="M27:N27"/>
    <mergeCell ref="K27:L27"/>
    <mergeCell ref="G41:H41"/>
    <mergeCell ref="P16:Q16"/>
    <mergeCell ref="P21:Q21"/>
    <mergeCell ref="T23:V24"/>
    <mergeCell ref="P17:Q17"/>
    <mergeCell ref="P19:Q19"/>
    <mergeCell ref="P18:Q18"/>
    <mergeCell ref="P20:Q20"/>
    <mergeCell ref="R21:T21"/>
    <mergeCell ref="U18:V18"/>
    <mergeCell ref="U19:V19"/>
    <mergeCell ref="W27:X27"/>
    <mergeCell ref="W26:X26"/>
    <mergeCell ref="M45:N45"/>
    <mergeCell ref="B32:N32"/>
    <mergeCell ref="B40:C40"/>
    <mergeCell ref="D41:F41"/>
    <mergeCell ref="D42:F42"/>
    <mergeCell ref="H34:H37"/>
    <mergeCell ref="D40:F40"/>
    <mergeCell ref="B29:F29"/>
    <mergeCell ref="O42:P42"/>
    <mergeCell ref="O43:P43"/>
    <mergeCell ref="I43:N43"/>
    <mergeCell ref="O33:T33"/>
    <mergeCell ref="O34:AB34"/>
    <mergeCell ref="X38:AB38"/>
    <mergeCell ref="O38:P38"/>
    <mergeCell ref="O35:AB37"/>
    <mergeCell ref="V40:AB40"/>
    <mergeCell ref="E15:G15"/>
    <mergeCell ref="K29:L29"/>
    <mergeCell ref="I29:J29"/>
    <mergeCell ref="H15:J15"/>
    <mergeCell ref="K19:O19"/>
    <mergeCell ref="K18:O18"/>
    <mergeCell ref="K20:O20"/>
    <mergeCell ref="G24:J24"/>
    <mergeCell ref="G22:J22"/>
    <mergeCell ref="K22:O22"/>
    <mergeCell ref="C55:O55"/>
    <mergeCell ref="I45:L45"/>
    <mergeCell ref="I44:L44"/>
    <mergeCell ref="F39:G39"/>
    <mergeCell ref="O45:Q45"/>
    <mergeCell ref="Q40:S40"/>
    <mergeCell ref="G42:H42"/>
    <mergeCell ref="G43:H43"/>
    <mergeCell ref="B44:H44"/>
    <mergeCell ref="A55:B55"/>
    <mergeCell ref="W13:AB13"/>
    <mergeCell ref="A56:B56"/>
    <mergeCell ref="A13:A15"/>
    <mergeCell ref="B13:D13"/>
    <mergeCell ref="B15:D15"/>
    <mergeCell ref="B43:C43"/>
    <mergeCell ref="D43:F43"/>
    <mergeCell ref="B31:N31"/>
    <mergeCell ref="G19:J19"/>
    <mergeCell ref="A34:A37"/>
    <mergeCell ref="R9:S9"/>
    <mergeCell ref="T9:U9"/>
    <mergeCell ref="R15:T15"/>
    <mergeCell ref="U15:V15"/>
    <mergeCell ref="R14:T14"/>
    <mergeCell ref="U14:V14"/>
    <mergeCell ref="U13:V13"/>
    <mergeCell ref="Q10:R10"/>
    <mergeCell ref="Q11:R12"/>
    <mergeCell ref="P14:Q14"/>
    <mergeCell ref="K14:O14"/>
    <mergeCell ref="W14:AB14"/>
    <mergeCell ref="Y28:AB28"/>
    <mergeCell ref="W28:X28"/>
    <mergeCell ref="R28:T28"/>
    <mergeCell ref="W15:AB15"/>
    <mergeCell ref="U22:V22"/>
    <mergeCell ref="Z23:AB24"/>
    <mergeCell ref="U25:X25"/>
    <mergeCell ref="W21:X21"/>
    <mergeCell ref="P15:Q15"/>
    <mergeCell ref="X4:AB8"/>
    <mergeCell ref="W9:X9"/>
    <mergeCell ref="Y9:AB9"/>
    <mergeCell ref="B14:D14"/>
    <mergeCell ref="E14:G14"/>
    <mergeCell ref="H14:J14"/>
    <mergeCell ref="E13:G13"/>
    <mergeCell ref="H13:J13"/>
    <mergeCell ref="K15:O15"/>
    <mergeCell ref="C56:O56"/>
    <mergeCell ref="Q55:AB55"/>
    <mergeCell ref="Q56:AB56"/>
    <mergeCell ref="W16:X16"/>
    <mergeCell ref="U16:V16"/>
    <mergeCell ref="R16:T16"/>
    <mergeCell ref="U20:V20"/>
    <mergeCell ref="W22:X22"/>
    <mergeCell ref="U21:V21"/>
    <mergeCell ref="M29:N29"/>
    <mergeCell ref="R18:T18"/>
    <mergeCell ref="R19:T19"/>
    <mergeCell ref="R20:T20"/>
    <mergeCell ref="A54:AB54"/>
    <mergeCell ref="Y16:AB22"/>
    <mergeCell ref="R17:T17"/>
    <mergeCell ref="U17:V17"/>
    <mergeCell ref="W17:X17"/>
    <mergeCell ref="R22:T22"/>
    <mergeCell ref="B33:N33"/>
  </mergeCells>
  <dataValidations count="47">
    <dataValidation type="list" allowBlank="1" showInputMessage="1" showErrorMessage="1" sqref="W17:W22">
      <formula1>畢∕肄業</formula1>
    </dataValidation>
    <dataValidation type="textLength" allowBlank="1" showInputMessage="1" showErrorMessage="1" sqref="A51:AB53 A54 C55:C56 P55:Q56">
      <formula1>0</formula1>
      <formula2>128</formula2>
    </dataValidation>
    <dataValidation type="list" allowBlank="1" showInputMessage="1" showErrorMessage="1" sqref="I44:L46 Y31:AB33 A55:B56 V9">
      <formula1>是否</formula1>
    </dataValidation>
    <dataValidation type="list" allowBlank="1" showInputMessage="1" showErrorMessage="1" sqref="S44:V44">
      <formula1>有無</formula1>
    </dataValidation>
    <dataValidation type="list" allowBlank="1" showInputMessage="1" showErrorMessage="1" sqref="C38:D38 F38:G38 K38:L38 O38:P38 U38:V38">
      <formula1>$N$111:$N$112</formula1>
    </dataValidation>
    <dataValidation type="list" allowBlank="1" showInputMessage="1" showErrorMessage="1" sqref="B37">
      <formula1>其它外語</formula1>
    </dataValidation>
    <dataValidation type="list" allowBlank="1" showInputMessage="1" showErrorMessage="1" sqref="I37">
      <formula1>其它方言</formula1>
    </dataValidation>
    <dataValidation type="list" allowBlank="1" showInputMessage="1" showErrorMessage="1" sqref="Z23:AB24 T23:V24">
      <formula1>希望服務地區</formula1>
    </dataValidation>
    <dataValidation type="whole" allowBlank="1" showInputMessage="1" showErrorMessage="1" prompt="如:199609 不須加入斜線(西元年月)" errorTitle="年月輸入格式錯誤" error="年月請輸入西元年月" sqref="P17:R22 S17:S19 S21:S22">
      <formula1>190001</formula1>
      <formula2>205012</formula2>
    </dataValidation>
    <dataValidation type="whole" allowBlank="1" showInputMessage="1" showErrorMessage="1" prompt="如:10000" errorTitle="年薪格式錯誤" error="年薪請輸入數字" sqref="M26:N26 K26">
      <formula1>0</formula1>
      <formula2>10000000</formula2>
    </dataValidation>
    <dataValidation type="whole" allowBlank="1" showInputMessage="1" showErrorMessage="1" prompt="如 : 19950130,不須加入斜線(西元年)" errorTitle="日期格式輸入錯誤" error="日期請輸入西元年月日" sqref="U31:X33">
      <formula1>19110101</formula1>
      <formula2>20501231</formula2>
    </dataValidation>
    <dataValidation type="whole" allowBlank="1" showInputMessage="1" showErrorMessage="1" prompt="如:25" errorTitle="年齡格式錯誤" error="年齡請輸入數字" sqref="G41:H43 T41:U43">
      <formula1>0</formula1>
      <formula2>150</formula2>
    </dataValidation>
    <dataValidation type="whole" allowBlank="1" showInputMessage="1" showErrorMessage="1" prompt="如 : 19730130,不須加入斜線(西元年月日)" errorTitle="日期格式輸入錯誤" error="日期請輸入西元年月日" sqref="M23:P24">
      <formula1>19110101</formula1>
      <formula2>20501231</formula2>
    </dataValidation>
    <dataValidation type="list" allowBlank="1" showInputMessage="1" showErrorMessage="1" sqref="B31:N33">
      <formula1>證照</formula1>
    </dataValidation>
    <dataValidation type="list" allowBlank="1" showInputMessage="1" showErrorMessage="1" sqref="B41:C43 O41:P43">
      <formula1>親屬關係</formula1>
    </dataValidation>
    <dataValidation type="list" allowBlank="1" showInputMessage="1" showErrorMessage="1" sqref="B47:H49">
      <formula1>應徵途徑</formula1>
    </dataValidation>
    <dataValidation type="list" allowBlank="1" showInputMessage="1" showErrorMessage="1" sqref="C35:G37 J35:N37">
      <formula1>語言能力</formula1>
    </dataValidation>
    <dataValidation type="list" allowBlank="1" showInputMessage="1" showErrorMessage="1" sqref="U20:U22 U17:V19">
      <formula1>日∕夜間部</formula1>
    </dataValidation>
    <dataValidation type="whole" allowBlank="1" showInputMessage="1" showErrorMessage="1" sqref="U26:X29">
      <formula1>190001</formula1>
      <formula2>205012</formula2>
    </dataValidation>
    <dataValidation type="textLength" allowBlank="1" showInputMessage="1" showErrorMessage="1" sqref="O45:Q49 R26:T29 Z26:AB27 Z45:AB49 T47:V49 Y26:Y29 C26:F27 R7:W8 E14:G15 R14:T15 F4 B26:B29">
      <formula1>0</formula1>
      <formula2>10</formula2>
    </dataValidation>
    <dataValidation type="textLength" allowBlank="1" showInputMessage="1" showErrorMessage="1" sqref="O26:Q29">
      <formula1>0</formula1>
      <formula2>6</formula2>
    </dataValidation>
    <dataValidation type="textLength" allowBlank="1" showInputMessage="1" showErrorMessage="1" sqref="G26:J29 W14:AB15 K14:O15">
      <formula1>0</formula1>
      <formula2>20</formula2>
    </dataValidation>
    <dataValidation type="whole" allowBlank="1" showInputMessage="1" showErrorMessage="1" sqref="G23:J23">
      <formula1>0</formula1>
      <formula2>10000000000000000</formula2>
    </dataValidation>
    <dataValidation type="whole" allowBlank="1" showInputMessage="1" showErrorMessage="1" sqref="G24:J24">
      <formula1>0</formula1>
      <formula2>10000000000000</formula2>
    </dataValidation>
    <dataValidation type="textLength" allowBlank="1" showInputMessage="1" showErrorMessage="1" sqref="E18:G22 K18:O22 H18:J19 H21:J22">
      <formula1>0</formula1>
      <formula2>25</formula2>
    </dataValidation>
    <dataValidation type="textLength" allowBlank="1" showInputMessage="1" showErrorMessage="1" sqref="I7:O8 I47:L49 O31:T33">
      <formula1>0</formula1>
      <formula2>30</formula2>
    </dataValidation>
    <dataValidation type="textLength" allowBlank="1" showInputMessage="1" showErrorMessage="1" sqref="O35:AB37">
      <formula1>0</formula1>
      <formula2>50</formula2>
    </dataValidation>
    <dataValidation type="textLength" allowBlank="1" showInputMessage="1" showErrorMessage="1" sqref="T45:V46 D3:H3">
      <formula1>0</formula1>
      <formula2>5</formula2>
    </dataValidation>
    <dataValidation type="list" allowBlank="1" showInputMessage="1" showErrorMessage="1" sqref="B14:D15 P14:Q15">
      <formula1>家屬關係</formula1>
    </dataValidation>
    <dataValidation type="whole" allowBlank="1" showInputMessage="1" showErrorMessage="1" sqref="U14:V15 H14:J15">
      <formula1>0</formula1>
      <formula2>999</formula2>
    </dataValidation>
    <dataValidation type="list" allowBlank="1" showInputMessage="1" showErrorMessage="1" sqref="S11:T12">
      <formula1>軍種</formula1>
    </dataValidation>
    <dataValidation type="list" allowBlank="1" showInputMessage="1" showErrorMessage="1" sqref="P4:Q4">
      <formula1>性別</formula1>
    </dataValidation>
    <dataValidation type="list" allowBlank="1" showInputMessage="1" showErrorMessage="1" sqref="M6:O6">
      <formula1>血型</formula1>
    </dataValidation>
    <dataValidation type="list" allowBlank="1" showInputMessage="1" showErrorMessage="1" sqref="U5:W5">
      <formula1>婚姻別</formula1>
    </dataValidation>
    <dataValidation type="list" allowBlank="1" showInputMessage="1" showErrorMessage="1" sqref="R6:S6">
      <formula1>視力</formula1>
    </dataValidation>
    <dataValidation type="list" allowBlank="1" showInputMessage="1" showErrorMessage="1" sqref="E7:H8">
      <formula1>郵遞區號</formula1>
    </dataValidation>
    <dataValidation type="whole" allowBlank="1" showInputMessage="1" showErrorMessage="1" prompt="如:180" errorTitle="身高格式輸入錯誤" error="身高請輸入數字" sqref="E6:F6">
      <formula1>0</formula1>
      <formula2>200</formula2>
    </dataValidation>
    <dataValidation type="whole" allowBlank="1" showInputMessage="1" showErrorMessage="1" prompt="如:75" errorTitle="體重格式輸入錯誤" error="體重請輸入數字" sqref="I6:J6">
      <formula1>0</formula1>
      <formula2>250</formula2>
    </dataValidation>
    <dataValidation type="textLength" operator="equal" allowBlank="1" showInputMessage="1" showErrorMessage="1" errorTitle="身分證號格式錯誤" error="請輸入十碼的身份證號" sqref="M5:Q5">
      <formula1>10</formula1>
    </dataValidation>
    <dataValidation type="whole" allowBlank="1" showInputMessage="1" showErrorMessage="1" prompt="如:19950701不須加入斜線(西元年月日)" errorTitle="日期格式輸入錯誤" error="日期請輸入西元年月日" sqref="O11:R12">
      <formula1>19000101</formula1>
      <formula2>20501231</formula2>
    </dataValidation>
    <dataValidation type="list" allowBlank="1" showInputMessage="1" showErrorMessage="1" sqref="M11:N12">
      <formula1>服役狀況</formula1>
    </dataValidation>
    <dataValidation type="list" allowBlank="1" showInputMessage="1" showErrorMessage="1" sqref="E10:G12">
      <formula1>健康情形</formula1>
    </dataValidation>
    <dataValidation type="whole" allowBlank="1" showInputMessage="1" showErrorMessage="1" prompt="如:19950701不須加入斜線(西元年月日)" errorTitle="日期格式輸入錯誤" error="日期請輸入西元年月日" sqref="E5:I5">
      <formula1>19110101</formula1>
      <formula2>20501231</formula2>
    </dataValidation>
    <dataValidation type="textLength" allowBlank="1" showInputMessage="1" showErrorMessage="1" sqref="U4:W4 X10:AB12 J4:M4">
      <formula1>0</formula1>
      <formula2>15</formula2>
    </dataValidation>
    <dataValidation type="textLength" allowBlank="1" showInputMessage="1" showErrorMessage="1" sqref="E9:O9">
      <formula1>0</formula1>
      <formula2>40</formula2>
    </dataValidation>
    <dataValidation type="list" allowBlank="1" showInputMessage="1" showErrorMessage="1" sqref="R9:S9">
      <formula1>需否</formula1>
    </dataValidation>
    <dataValidation type="list" allowBlank="1" showInputMessage="1" showErrorMessage="1" sqref="Y9:AB9">
      <formula1>有無意願</formula1>
    </dataValidation>
  </dataValidations>
  <printOptions horizontalCentered="1"/>
  <pageMargins left="0.1968503937007874" right="0.1968503937007874" top="0.51" bottom="0.5905511811023623" header="0.1968503937007874" footer="0.15748031496062992"/>
  <pageSetup horizontalDpi="600" verticalDpi="600" orientation="portrait" paperSize="9" scale="75" r:id="rId3"/>
  <headerFooter alignWithMargins="0">
    <oddFooter>&amp;L&amp;"Arial,標準"&amp;10Confidential, unpublished property of CIGNA.  Do not duplicate or distribute.
Use and distribution solely to authorized personnel. (c) Copyright 2009 by CIGNA.&amp;R&amp;"Arial,標準"&amp;10&amp;P/ &amp;N</oddFooter>
  </headerFooter>
  <rowBreaks count="1" manualBreakCount="1">
    <brk id="29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452"/>
  <sheetViews>
    <sheetView zoomScalePageLayoutView="0" workbookViewId="0" topLeftCell="W1">
      <selection activeCell="AA3" sqref="AA3"/>
    </sheetView>
  </sheetViews>
  <sheetFormatPr defaultColWidth="9.00390625" defaultRowHeight="16.5"/>
  <cols>
    <col min="1" max="1" width="8.375" style="0" customWidth="1"/>
    <col min="5" max="5" width="10.50390625" style="0" customWidth="1"/>
    <col min="9" max="10" width="10.50390625" style="0" customWidth="1"/>
    <col min="31" max="31" width="9.00390625" style="2" customWidth="1"/>
    <col min="33" max="33" width="9.50390625" style="0" customWidth="1"/>
    <col min="35" max="41" width="9.00390625" style="94" customWidth="1"/>
    <col min="42" max="44" width="9.00390625" style="24" customWidth="1"/>
    <col min="45" max="45" width="12.125" style="0" customWidth="1"/>
    <col min="49" max="49" width="14.375" style="0" customWidth="1"/>
    <col min="52" max="52" width="9.00390625" style="24" customWidth="1"/>
    <col min="60" max="67" width="9.00390625" style="24" customWidth="1"/>
    <col min="69" max="69" width="9.00390625" style="24" customWidth="1"/>
    <col min="129" max="129" width="17.875" style="0" customWidth="1"/>
    <col min="135" max="135" width="9.50390625" style="0" customWidth="1"/>
    <col min="144" max="145" width="9.00390625" style="2" customWidth="1"/>
    <col min="147" max="148" width="9.00390625" style="2" customWidth="1"/>
    <col min="152" max="153" width="9.00390625" style="33" customWidth="1"/>
    <col min="155" max="156" width="9.50390625" style="0" customWidth="1"/>
    <col min="159" max="159" width="39.25390625" style="0" customWidth="1"/>
    <col min="160" max="161" width="9.00390625" style="33" customWidth="1"/>
    <col min="162" max="162" width="104.125" style="33" bestFit="1" customWidth="1"/>
    <col min="163" max="163" width="9.00390625" style="33" customWidth="1"/>
    <col min="164" max="164" width="15.00390625" style="0" customWidth="1"/>
    <col min="169" max="169" width="13.125" style="0" customWidth="1"/>
    <col min="174" max="174" width="12.875" style="0" customWidth="1"/>
    <col min="177" max="177" width="21.625" style="0" customWidth="1"/>
    <col min="182" max="182" width="9.50390625" style="0" customWidth="1"/>
    <col min="188" max="188" width="12.125" style="0" customWidth="1"/>
    <col min="189" max="189" width="9.50390625" style="0" customWidth="1"/>
    <col min="199" max="199" width="9.50390625" style="0" customWidth="1"/>
    <col min="201" max="201" width="9.50390625" style="0" customWidth="1"/>
  </cols>
  <sheetData>
    <row r="1" spans="1:204" s="9" customFormat="1" ht="82.5">
      <c r="A1" s="9" t="s">
        <v>209</v>
      </c>
      <c r="B1" s="9" t="s">
        <v>210</v>
      </c>
      <c r="C1" s="9" t="s">
        <v>211</v>
      </c>
      <c r="D1" s="9" t="s">
        <v>212</v>
      </c>
      <c r="E1" s="9" t="s">
        <v>213</v>
      </c>
      <c r="F1" s="9" t="s">
        <v>214</v>
      </c>
      <c r="G1" s="9" t="s">
        <v>215</v>
      </c>
      <c r="H1" s="9" t="s">
        <v>216</v>
      </c>
      <c r="I1" s="9" t="s">
        <v>338</v>
      </c>
      <c r="J1" s="9" t="s">
        <v>339</v>
      </c>
      <c r="K1" s="9" t="s">
        <v>340</v>
      </c>
      <c r="L1" s="9" t="s">
        <v>217</v>
      </c>
      <c r="M1" s="9" t="s">
        <v>342</v>
      </c>
      <c r="N1" s="9" t="s">
        <v>218</v>
      </c>
      <c r="O1" s="9" t="s">
        <v>219</v>
      </c>
      <c r="P1" s="9" t="s">
        <v>927</v>
      </c>
      <c r="Q1" s="9" t="s">
        <v>220</v>
      </c>
      <c r="R1" s="9" t="s">
        <v>928</v>
      </c>
      <c r="S1" s="9" t="s">
        <v>221</v>
      </c>
      <c r="T1" s="9" t="s">
        <v>222</v>
      </c>
      <c r="U1" s="9" t="s">
        <v>223</v>
      </c>
      <c r="V1" s="9" t="s">
        <v>929</v>
      </c>
      <c r="W1" s="9" t="s">
        <v>224</v>
      </c>
      <c r="X1" s="9" t="s">
        <v>349</v>
      </c>
      <c r="Y1" s="9" t="s">
        <v>225</v>
      </c>
      <c r="Z1" s="9" t="s">
        <v>226</v>
      </c>
      <c r="AA1" s="9" t="s">
        <v>227</v>
      </c>
      <c r="AB1" s="9" t="s">
        <v>228</v>
      </c>
      <c r="AC1" s="9" t="s">
        <v>229</v>
      </c>
      <c r="AD1" s="9" t="s">
        <v>230</v>
      </c>
      <c r="AE1" s="12" t="s">
        <v>231</v>
      </c>
      <c r="AF1" s="9" t="s">
        <v>232</v>
      </c>
      <c r="AG1" s="9" t="s">
        <v>233</v>
      </c>
      <c r="AH1" s="9" t="s">
        <v>234</v>
      </c>
      <c r="AI1" s="91" t="s">
        <v>977</v>
      </c>
      <c r="AJ1" s="91" t="s">
        <v>979</v>
      </c>
      <c r="AK1" s="91" t="s">
        <v>981</v>
      </c>
      <c r="AL1" s="91" t="s">
        <v>982</v>
      </c>
      <c r="AM1" s="91" t="s">
        <v>985</v>
      </c>
      <c r="AN1" s="91" t="s">
        <v>984</v>
      </c>
      <c r="AO1" s="91" t="s">
        <v>988</v>
      </c>
      <c r="AP1" s="23" t="s">
        <v>790</v>
      </c>
      <c r="AQ1" s="23" t="s">
        <v>791</v>
      </c>
      <c r="AR1" s="23" t="s">
        <v>792</v>
      </c>
      <c r="AS1" s="9" t="s">
        <v>235</v>
      </c>
      <c r="AT1" s="9" t="s">
        <v>784</v>
      </c>
      <c r="AU1" s="9" t="s">
        <v>785</v>
      </c>
      <c r="AV1" s="9" t="s">
        <v>789</v>
      </c>
      <c r="AW1" s="9" t="s">
        <v>236</v>
      </c>
      <c r="AX1" s="9" t="s">
        <v>237</v>
      </c>
      <c r="AY1" s="9" t="s">
        <v>238</v>
      </c>
      <c r="AZ1" s="23" t="s">
        <v>375</v>
      </c>
      <c r="BA1" s="9" t="s">
        <v>239</v>
      </c>
      <c r="BB1" s="9" t="s">
        <v>240</v>
      </c>
      <c r="BC1" s="9" t="s">
        <v>241</v>
      </c>
      <c r="BD1" s="9" t="s">
        <v>242</v>
      </c>
      <c r="BE1" s="9" t="s">
        <v>243</v>
      </c>
      <c r="BF1" s="9" t="s">
        <v>244</v>
      </c>
      <c r="BG1" s="9" t="s">
        <v>245</v>
      </c>
      <c r="BH1" s="23" t="s">
        <v>778</v>
      </c>
      <c r="BI1" s="23" t="s">
        <v>246</v>
      </c>
      <c r="BJ1" s="23" t="s">
        <v>247</v>
      </c>
      <c r="BK1" s="23" t="s">
        <v>248</v>
      </c>
      <c r="BL1" s="23" t="s">
        <v>249</v>
      </c>
      <c r="BM1" s="23" t="s">
        <v>250</v>
      </c>
      <c r="BN1" s="23" t="s">
        <v>251</v>
      </c>
      <c r="BO1" s="23" t="s">
        <v>252</v>
      </c>
      <c r="BP1" s="9" t="s">
        <v>253</v>
      </c>
      <c r="BQ1" s="23" t="s">
        <v>254</v>
      </c>
      <c r="BR1" s="9" t="s">
        <v>255</v>
      </c>
      <c r="BS1" s="9" t="s">
        <v>367</v>
      </c>
      <c r="BT1" s="9" t="s">
        <v>256</v>
      </c>
      <c r="BU1" s="9" t="s">
        <v>257</v>
      </c>
      <c r="BV1" s="9" t="s">
        <v>350</v>
      </c>
      <c r="BW1" s="9" t="s">
        <v>369</v>
      </c>
      <c r="BX1" s="9" t="s">
        <v>370</v>
      </c>
      <c r="BY1" s="9" t="s">
        <v>371</v>
      </c>
      <c r="BZ1" s="9" t="s">
        <v>351</v>
      </c>
      <c r="CA1" s="9" t="s">
        <v>926</v>
      </c>
      <c r="CB1" s="9" t="s">
        <v>258</v>
      </c>
      <c r="CC1" s="9" t="s">
        <v>259</v>
      </c>
      <c r="CD1" s="9" t="s">
        <v>363</v>
      </c>
      <c r="CE1" s="9" t="s">
        <v>365</v>
      </c>
      <c r="CF1" s="9" t="s">
        <v>374</v>
      </c>
      <c r="CG1" s="9" t="s">
        <v>364</v>
      </c>
      <c r="CH1" s="9" t="s">
        <v>260</v>
      </c>
      <c r="CI1" s="9" t="s">
        <v>261</v>
      </c>
      <c r="CJ1" s="9" t="s">
        <v>262</v>
      </c>
      <c r="CK1" s="9" t="s">
        <v>263</v>
      </c>
      <c r="CL1" s="9" t="s">
        <v>264</v>
      </c>
      <c r="CM1" s="9" t="s">
        <v>265</v>
      </c>
      <c r="CN1" s="9" t="s">
        <v>266</v>
      </c>
      <c r="CO1" s="9" t="s">
        <v>267</v>
      </c>
      <c r="CP1" s="9" t="s">
        <v>268</v>
      </c>
      <c r="CQ1" s="9" t="s">
        <v>372</v>
      </c>
      <c r="CR1" s="9" t="s">
        <v>269</v>
      </c>
      <c r="CS1" s="9" t="s">
        <v>270</v>
      </c>
      <c r="CT1" s="9" t="s">
        <v>271</v>
      </c>
      <c r="CU1" s="9" t="s">
        <v>272</v>
      </c>
      <c r="CV1" s="9" t="s">
        <v>273</v>
      </c>
      <c r="CW1" s="9" t="s">
        <v>274</v>
      </c>
      <c r="CX1" s="9" t="s">
        <v>276</v>
      </c>
      <c r="CY1" s="9" t="s">
        <v>352</v>
      </c>
      <c r="CZ1" s="9" t="s">
        <v>353</v>
      </c>
      <c r="DA1" s="9" t="s">
        <v>354</v>
      </c>
      <c r="DB1" s="9" t="s">
        <v>355</v>
      </c>
      <c r="DC1" s="9" t="s">
        <v>356</v>
      </c>
      <c r="DD1" s="9" t="s">
        <v>277</v>
      </c>
      <c r="DE1" s="9" t="s">
        <v>278</v>
      </c>
      <c r="DF1" s="9" t="s">
        <v>279</v>
      </c>
      <c r="DG1" s="9" t="s">
        <v>357</v>
      </c>
      <c r="DH1" s="9" t="s">
        <v>358</v>
      </c>
      <c r="DI1" s="9" t="s">
        <v>359</v>
      </c>
      <c r="DJ1" s="9" t="s">
        <v>280</v>
      </c>
      <c r="DK1" s="9" t="s">
        <v>281</v>
      </c>
      <c r="DL1" s="9" t="s">
        <v>282</v>
      </c>
      <c r="DM1" s="9" t="s">
        <v>360</v>
      </c>
      <c r="DN1" s="9" t="s">
        <v>283</v>
      </c>
      <c r="DO1" s="9" t="s">
        <v>284</v>
      </c>
      <c r="DP1" s="9" t="s">
        <v>285</v>
      </c>
      <c r="DQ1" s="9" t="s">
        <v>286</v>
      </c>
      <c r="DR1" s="9" t="s">
        <v>287</v>
      </c>
      <c r="DS1" s="9" t="s">
        <v>288</v>
      </c>
      <c r="DT1" s="9" t="s">
        <v>289</v>
      </c>
      <c r="DU1" s="9" t="s">
        <v>290</v>
      </c>
      <c r="DV1" s="9" t="s">
        <v>361</v>
      </c>
      <c r="DW1" s="9" t="s">
        <v>362</v>
      </c>
      <c r="DX1" s="9" t="s">
        <v>291</v>
      </c>
      <c r="DY1" s="9" t="s">
        <v>292</v>
      </c>
      <c r="DZ1" s="9" t="s">
        <v>293</v>
      </c>
      <c r="EA1" s="9" t="s">
        <v>294</v>
      </c>
      <c r="EB1" s="9" t="s">
        <v>344</v>
      </c>
      <c r="EC1" s="9" t="s">
        <v>343</v>
      </c>
      <c r="ED1" s="9" t="s">
        <v>345</v>
      </c>
      <c r="EE1" s="9" t="s">
        <v>954</v>
      </c>
      <c r="EF1" s="9" t="s">
        <v>295</v>
      </c>
      <c r="EG1" s="9" t="s">
        <v>296</v>
      </c>
      <c r="EH1" s="9" t="s">
        <v>297</v>
      </c>
      <c r="EI1" s="9" t="s">
        <v>794</v>
      </c>
      <c r="EJ1" s="9" t="s">
        <v>795</v>
      </c>
      <c r="EK1" s="9" t="s">
        <v>298</v>
      </c>
      <c r="EL1" s="9" t="s">
        <v>299</v>
      </c>
      <c r="EM1" s="9" t="s">
        <v>300</v>
      </c>
      <c r="EN1" s="12" t="s">
        <v>366</v>
      </c>
      <c r="EO1" s="12" t="s">
        <v>301</v>
      </c>
      <c r="EP1" s="9" t="s">
        <v>302</v>
      </c>
      <c r="EQ1" s="12" t="s">
        <v>368</v>
      </c>
      <c r="ER1" s="12" t="s">
        <v>303</v>
      </c>
      <c r="ES1" s="9" t="s">
        <v>304</v>
      </c>
      <c r="ET1" s="9" t="s">
        <v>373</v>
      </c>
      <c r="EU1" s="9" t="s">
        <v>305</v>
      </c>
      <c r="EV1" s="31" t="s">
        <v>796</v>
      </c>
      <c r="EW1" s="31" t="s">
        <v>306</v>
      </c>
      <c r="EX1" s="9" t="s">
        <v>307</v>
      </c>
      <c r="EY1" s="9" t="s">
        <v>308</v>
      </c>
      <c r="EZ1" s="9" t="s">
        <v>309</v>
      </c>
      <c r="FA1" s="9" t="s">
        <v>346</v>
      </c>
      <c r="FB1" s="9" t="s">
        <v>310</v>
      </c>
      <c r="FC1" s="9" t="s">
        <v>930</v>
      </c>
      <c r="FD1" s="31" t="s">
        <v>311</v>
      </c>
      <c r="FE1" s="31" t="s">
        <v>312</v>
      </c>
      <c r="FF1" s="31" t="s">
        <v>313</v>
      </c>
      <c r="FG1" s="31" t="s">
        <v>341</v>
      </c>
      <c r="FH1" s="9" t="s">
        <v>314</v>
      </c>
      <c r="FI1" s="9" t="s">
        <v>925</v>
      </c>
      <c r="FJ1" s="9" t="s">
        <v>836</v>
      </c>
      <c r="FK1" s="9" t="s">
        <v>315</v>
      </c>
      <c r="FL1" s="9" t="s">
        <v>316</v>
      </c>
      <c r="FM1" s="9" t="s">
        <v>317</v>
      </c>
      <c r="FN1" s="9" t="s">
        <v>318</v>
      </c>
      <c r="FO1" s="9" t="s">
        <v>347</v>
      </c>
      <c r="FP1" s="9" t="s">
        <v>319</v>
      </c>
      <c r="FQ1" s="9" t="s">
        <v>320</v>
      </c>
      <c r="FR1" s="9" t="s">
        <v>321</v>
      </c>
      <c r="FS1" s="9" t="s">
        <v>322</v>
      </c>
      <c r="FT1" s="9" t="s">
        <v>323</v>
      </c>
      <c r="FU1" s="9" t="s">
        <v>324</v>
      </c>
      <c r="FV1" s="9" t="s">
        <v>325</v>
      </c>
      <c r="FW1" s="9" t="s">
        <v>348</v>
      </c>
      <c r="FX1" s="9" t="s">
        <v>326</v>
      </c>
      <c r="FY1" s="9" t="s">
        <v>327</v>
      </c>
      <c r="FZ1" s="9" t="s">
        <v>328</v>
      </c>
      <c r="GA1" s="9" t="s">
        <v>920</v>
      </c>
      <c r="GB1" s="9" t="s">
        <v>921</v>
      </c>
      <c r="GC1" s="9" t="s">
        <v>922</v>
      </c>
      <c r="GD1" s="9" t="s">
        <v>923</v>
      </c>
      <c r="GE1" s="9" t="s">
        <v>924</v>
      </c>
      <c r="GF1" s="9" t="s">
        <v>329</v>
      </c>
      <c r="GG1" s="9" t="s">
        <v>330</v>
      </c>
      <c r="GH1" s="9" t="s">
        <v>331</v>
      </c>
      <c r="GI1" s="9" t="s">
        <v>332</v>
      </c>
      <c r="GJ1" s="9" t="s">
        <v>333</v>
      </c>
      <c r="GK1" s="9" t="s">
        <v>334</v>
      </c>
      <c r="GL1" s="9" t="s">
        <v>779</v>
      </c>
      <c r="GM1" s="9" t="s">
        <v>335</v>
      </c>
      <c r="GN1" s="9" t="s">
        <v>336</v>
      </c>
      <c r="GO1" s="9" t="s">
        <v>752</v>
      </c>
      <c r="GP1" s="9" t="s">
        <v>753</v>
      </c>
      <c r="GQ1" s="9" t="s">
        <v>754</v>
      </c>
      <c r="GR1" s="9" t="s">
        <v>773</v>
      </c>
      <c r="GS1" s="9" t="s">
        <v>774</v>
      </c>
      <c r="GT1" s="9" t="s">
        <v>775</v>
      </c>
      <c r="GU1" s="9" t="s">
        <v>776</v>
      </c>
      <c r="GV1" s="90"/>
    </row>
    <row r="2" spans="1:203" ht="63">
      <c r="A2" s="3" t="s">
        <v>47</v>
      </c>
      <c r="B2" s="4" t="s">
        <v>48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13" t="s">
        <v>381</v>
      </c>
      <c r="I2" s="4" t="s">
        <v>820</v>
      </c>
      <c r="J2" s="4" t="s">
        <v>54</v>
      </c>
      <c r="K2" s="13" t="s">
        <v>55</v>
      </c>
      <c r="L2" s="13" t="s">
        <v>56</v>
      </c>
      <c r="M2" s="4" t="s">
        <v>57</v>
      </c>
      <c r="N2" s="13" t="s">
        <v>58</v>
      </c>
      <c r="O2" s="20" t="s">
        <v>59</v>
      </c>
      <c r="P2" s="20" t="s">
        <v>60</v>
      </c>
      <c r="Q2" s="4" t="s">
        <v>61</v>
      </c>
      <c r="R2" s="4" t="s">
        <v>62</v>
      </c>
      <c r="S2" s="4" t="s">
        <v>20</v>
      </c>
      <c r="T2" s="4" t="s">
        <v>63</v>
      </c>
      <c r="U2" s="4" t="s">
        <v>64</v>
      </c>
      <c r="V2" s="5" t="s">
        <v>65</v>
      </c>
      <c r="W2" s="13" t="s">
        <v>66</v>
      </c>
      <c r="X2" s="4" t="s">
        <v>67</v>
      </c>
      <c r="Y2" s="11" t="s">
        <v>68</v>
      </c>
      <c r="Z2" s="11" t="s">
        <v>69</v>
      </c>
      <c r="AA2" s="6" t="s">
        <v>70</v>
      </c>
      <c r="AB2" s="6" t="s">
        <v>71</v>
      </c>
      <c r="AC2" s="6" t="s">
        <v>21</v>
      </c>
      <c r="AD2" s="11" t="s">
        <v>72</v>
      </c>
      <c r="AE2" s="11" t="s">
        <v>73</v>
      </c>
      <c r="AF2" s="6" t="s">
        <v>74</v>
      </c>
      <c r="AG2" s="6" t="s">
        <v>75</v>
      </c>
      <c r="AH2" s="13" t="s">
        <v>76</v>
      </c>
      <c r="AI2" s="92" t="s">
        <v>980</v>
      </c>
      <c r="AJ2" s="92" t="s">
        <v>978</v>
      </c>
      <c r="AK2" s="92" t="s">
        <v>990</v>
      </c>
      <c r="AL2" s="92" t="s">
        <v>983</v>
      </c>
      <c r="AM2" s="92" t="s">
        <v>986</v>
      </c>
      <c r="AN2" s="92" t="s">
        <v>987</v>
      </c>
      <c r="AO2" s="92" t="s">
        <v>989</v>
      </c>
      <c r="AP2" s="25" t="s">
        <v>77</v>
      </c>
      <c r="AQ2" s="26" t="s">
        <v>793</v>
      </c>
      <c r="AR2" s="26" t="s">
        <v>78</v>
      </c>
      <c r="AS2" s="7" t="s">
        <v>47</v>
      </c>
      <c r="AT2" s="8" t="s">
        <v>786</v>
      </c>
      <c r="AU2" s="8" t="s">
        <v>787</v>
      </c>
      <c r="AV2" s="8" t="s">
        <v>788</v>
      </c>
      <c r="AW2" s="17" t="s">
        <v>79</v>
      </c>
      <c r="AX2" s="15" t="s">
        <v>777</v>
      </c>
      <c r="AY2" s="8" t="s">
        <v>80</v>
      </c>
      <c r="AZ2" s="27" t="s">
        <v>275</v>
      </c>
      <c r="BA2" s="8" t="s">
        <v>81</v>
      </c>
      <c r="BB2" s="8" t="s">
        <v>82</v>
      </c>
      <c r="BC2" s="8" t="s">
        <v>83</v>
      </c>
      <c r="BD2" s="8" t="s">
        <v>84</v>
      </c>
      <c r="BE2" s="15" t="s">
        <v>85</v>
      </c>
      <c r="BF2" s="15" t="s">
        <v>86</v>
      </c>
      <c r="BG2" s="15" t="s">
        <v>87</v>
      </c>
      <c r="BH2" s="27" t="s">
        <v>88</v>
      </c>
      <c r="BI2" s="27" t="s">
        <v>89</v>
      </c>
      <c r="BJ2" s="27" t="s">
        <v>90</v>
      </c>
      <c r="BK2" s="27" t="s">
        <v>91</v>
      </c>
      <c r="BL2" s="29" t="s">
        <v>92</v>
      </c>
      <c r="BM2" s="29" t="s">
        <v>93</v>
      </c>
      <c r="BN2" s="29" t="s">
        <v>94</v>
      </c>
      <c r="BO2" s="29" t="s">
        <v>95</v>
      </c>
      <c r="BP2" s="15" t="s">
        <v>96</v>
      </c>
      <c r="BQ2" s="30" t="s">
        <v>97</v>
      </c>
      <c r="BR2" s="15" t="s">
        <v>98</v>
      </c>
      <c r="BS2" s="8" t="s">
        <v>99</v>
      </c>
      <c r="BT2" s="15" t="s">
        <v>100</v>
      </c>
      <c r="BU2" s="15" t="s">
        <v>101</v>
      </c>
      <c r="BV2" s="15" t="s">
        <v>102</v>
      </c>
      <c r="BW2" s="15" t="s">
        <v>103</v>
      </c>
      <c r="BX2" s="15" t="s">
        <v>104</v>
      </c>
      <c r="BY2" s="15" t="s">
        <v>105</v>
      </c>
      <c r="BZ2" s="15" t="s">
        <v>106</v>
      </c>
      <c r="CA2" s="15" t="s">
        <v>107</v>
      </c>
      <c r="CB2" s="15" t="s">
        <v>108</v>
      </c>
      <c r="CC2" s="15" t="s">
        <v>109</v>
      </c>
      <c r="CD2" s="15" t="s">
        <v>110</v>
      </c>
      <c r="CE2" s="15" t="s">
        <v>111</v>
      </c>
      <c r="CF2" s="15" t="s">
        <v>112</v>
      </c>
      <c r="CG2" s="15" t="s">
        <v>113</v>
      </c>
      <c r="CH2" s="15" t="s">
        <v>114</v>
      </c>
      <c r="CI2" s="15" t="s">
        <v>115</v>
      </c>
      <c r="CJ2" s="15" t="s">
        <v>116</v>
      </c>
      <c r="CK2" s="15" t="s">
        <v>117</v>
      </c>
      <c r="CL2" s="15" t="s">
        <v>118</v>
      </c>
      <c r="CM2" s="15" t="s">
        <v>119</v>
      </c>
      <c r="CN2" s="15" t="s">
        <v>120</v>
      </c>
      <c r="CO2" s="15" t="s">
        <v>121</v>
      </c>
      <c r="CP2" s="15" t="s">
        <v>122</v>
      </c>
      <c r="CQ2" s="15" t="s">
        <v>123</v>
      </c>
      <c r="CR2" s="15" t="s">
        <v>124</v>
      </c>
      <c r="CS2" s="15" t="s">
        <v>125</v>
      </c>
      <c r="CT2" s="15" t="s">
        <v>126</v>
      </c>
      <c r="CU2" s="15" t="s">
        <v>127</v>
      </c>
      <c r="CV2" s="15" t="s">
        <v>128</v>
      </c>
      <c r="CW2" s="15" t="s">
        <v>129</v>
      </c>
      <c r="CX2" s="3" t="s">
        <v>47</v>
      </c>
      <c r="CY2" s="4" t="s">
        <v>130</v>
      </c>
      <c r="CZ2" s="4" t="s">
        <v>131</v>
      </c>
      <c r="DA2" s="4" t="s">
        <v>132</v>
      </c>
      <c r="DB2" s="4" t="s">
        <v>133</v>
      </c>
      <c r="DC2" s="4" t="s">
        <v>134</v>
      </c>
      <c r="DD2" s="4" t="s">
        <v>135</v>
      </c>
      <c r="DE2" s="4" t="s">
        <v>136</v>
      </c>
      <c r="DF2" s="4" t="s">
        <v>137</v>
      </c>
      <c r="DG2" s="4" t="s">
        <v>138</v>
      </c>
      <c r="DH2" s="4" t="s">
        <v>139</v>
      </c>
      <c r="DI2" s="4" t="s">
        <v>140</v>
      </c>
      <c r="DJ2" s="4" t="s">
        <v>141</v>
      </c>
      <c r="DK2" s="4" t="s">
        <v>142</v>
      </c>
      <c r="DL2" s="4" t="s">
        <v>143</v>
      </c>
      <c r="DM2" s="4" t="s">
        <v>144</v>
      </c>
      <c r="DN2" s="4" t="s">
        <v>145</v>
      </c>
      <c r="DO2" s="4" t="s">
        <v>146</v>
      </c>
      <c r="DP2" s="4" t="s">
        <v>147</v>
      </c>
      <c r="DQ2" s="5" t="s">
        <v>148</v>
      </c>
      <c r="DR2" s="5" t="s">
        <v>149</v>
      </c>
      <c r="DS2" s="4" t="s">
        <v>150</v>
      </c>
      <c r="DT2" s="4" t="s">
        <v>151</v>
      </c>
      <c r="DU2" s="4" t="s">
        <v>152</v>
      </c>
      <c r="DV2" s="4" t="s">
        <v>153</v>
      </c>
      <c r="DW2" s="5" t="s">
        <v>154</v>
      </c>
      <c r="DX2" s="3" t="s">
        <v>47</v>
      </c>
      <c r="DY2" s="4" t="s">
        <v>155</v>
      </c>
      <c r="DZ2" s="4" t="s">
        <v>156</v>
      </c>
      <c r="EA2" s="5" t="s">
        <v>157</v>
      </c>
      <c r="EB2" s="4" t="s">
        <v>158</v>
      </c>
      <c r="EC2" s="4" t="s">
        <v>159</v>
      </c>
      <c r="ED2" s="4" t="s">
        <v>160</v>
      </c>
      <c r="EE2" s="4" t="s">
        <v>161</v>
      </c>
      <c r="EF2" s="4" t="s">
        <v>162</v>
      </c>
      <c r="EG2" s="13" t="s">
        <v>163</v>
      </c>
      <c r="EH2" s="4" t="s">
        <v>164</v>
      </c>
      <c r="EI2" s="19" t="s">
        <v>748</v>
      </c>
      <c r="EJ2" s="5" t="s">
        <v>165</v>
      </c>
      <c r="EK2" s="3" t="s">
        <v>47</v>
      </c>
      <c r="EL2" s="13" t="s">
        <v>155</v>
      </c>
      <c r="EM2" s="16" t="s">
        <v>166</v>
      </c>
      <c r="EN2" s="14" t="s">
        <v>167</v>
      </c>
      <c r="EO2" s="14" t="s">
        <v>168</v>
      </c>
      <c r="EP2" s="5" t="s">
        <v>169</v>
      </c>
      <c r="EQ2" s="14" t="s">
        <v>170</v>
      </c>
      <c r="ER2" s="14" t="s">
        <v>171</v>
      </c>
      <c r="ES2" s="5" t="s">
        <v>172</v>
      </c>
      <c r="ET2" s="14" t="s">
        <v>173</v>
      </c>
      <c r="EU2" s="5" t="s">
        <v>174</v>
      </c>
      <c r="EV2" s="32" t="s">
        <v>175</v>
      </c>
      <c r="EW2" s="32" t="s">
        <v>176</v>
      </c>
      <c r="EX2" s="5" t="s">
        <v>177</v>
      </c>
      <c r="EY2" s="5" t="s">
        <v>178</v>
      </c>
      <c r="EZ2" s="5" t="s">
        <v>179</v>
      </c>
      <c r="FA2" s="14" t="s">
        <v>180</v>
      </c>
      <c r="FB2" s="14" t="s">
        <v>181</v>
      </c>
      <c r="FC2" s="5" t="s">
        <v>40</v>
      </c>
      <c r="FD2" s="34" t="s">
        <v>182</v>
      </c>
      <c r="FE2" s="34" t="s">
        <v>183</v>
      </c>
      <c r="FF2" s="34" t="s">
        <v>184</v>
      </c>
      <c r="FG2" s="34" t="s">
        <v>185</v>
      </c>
      <c r="FH2" s="3" t="s">
        <v>47</v>
      </c>
      <c r="FI2" s="4" t="s">
        <v>186</v>
      </c>
      <c r="FJ2" s="4" t="s">
        <v>129</v>
      </c>
      <c r="FK2" s="3" t="s">
        <v>47</v>
      </c>
      <c r="FL2" s="13" t="s">
        <v>155</v>
      </c>
      <c r="FM2" s="4" t="s">
        <v>187</v>
      </c>
      <c r="FN2" s="13" t="s">
        <v>188</v>
      </c>
      <c r="FO2" s="13" t="s">
        <v>189</v>
      </c>
      <c r="FP2" s="13" t="s">
        <v>190</v>
      </c>
      <c r="FQ2" s="13" t="s">
        <v>191</v>
      </c>
      <c r="FR2" s="4" t="s">
        <v>192</v>
      </c>
      <c r="FS2" s="4" t="s">
        <v>190</v>
      </c>
      <c r="FT2" s="13" t="s">
        <v>193</v>
      </c>
      <c r="FU2" s="4" t="s">
        <v>194</v>
      </c>
      <c r="FV2" s="13" t="s">
        <v>195</v>
      </c>
      <c r="FW2" s="4" t="s">
        <v>196</v>
      </c>
      <c r="FX2" s="4" t="s">
        <v>129</v>
      </c>
      <c r="FY2" s="3" t="s">
        <v>47</v>
      </c>
      <c r="FZ2" s="4" t="s">
        <v>197</v>
      </c>
      <c r="GA2" s="4" t="s">
        <v>198</v>
      </c>
      <c r="GB2" s="4" t="s">
        <v>199</v>
      </c>
      <c r="GC2" s="4" t="s">
        <v>200</v>
      </c>
      <c r="GD2" s="4" t="s">
        <v>201</v>
      </c>
      <c r="GE2" s="4" t="s">
        <v>202</v>
      </c>
      <c r="GF2" s="3" t="s">
        <v>47</v>
      </c>
      <c r="GG2" s="4" t="s">
        <v>155</v>
      </c>
      <c r="GH2" s="13" t="s">
        <v>203</v>
      </c>
      <c r="GI2" s="4" t="s">
        <v>204</v>
      </c>
      <c r="GJ2" s="13" t="s">
        <v>205</v>
      </c>
      <c r="GK2" s="4" t="s">
        <v>206</v>
      </c>
      <c r="GL2" s="4" t="s">
        <v>207</v>
      </c>
      <c r="GM2" s="13" t="s">
        <v>208</v>
      </c>
      <c r="GN2" s="4" t="s">
        <v>0</v>
      </c>
      <c r="GO2" s="3" t="s">
        <v>47</v>
      </c>
      <c r="GP2" s="13" t="s">
        <v>155</v>
      </c>
      <c r="GQ2" s="4" t="s">
        <v>750</v>
      </c>
      <c r="GR2" s="4" t="s">
        <v>751</v>
      </c>
      <c r="GS2" s="4" t="s">
        <v>755</v>
      </c>
      <c r="GT2" s="13" t="s">
        <v>756</v>
      </c>
      <c r="GU2" s="13" t="s">
        <v>757</v>
      </c>
    </row>
    <row r="3" spans="1:201" ht="16.5">
      <c r="A3">
        <f>IF('履歷表01'!$M$5="","",UPPER('履歷表01'!$M$5))</f>
      </c>
      <c r="B3">
        <f>IF('履歷表01'!F4="","",'履歷表01'!F4)</f>
      </c>
      <c r="C3">
        <f>IF('履歷表01'!J4="","",'履歷表01'!J4)</f>
      </c>
      <c r="D3">
        <f>LEFT('履歷表01'!P4,1)</f>
      </c>
      <c r="E3" s="36">
        <f>IF('履歷表01'!E5="","",'履歷表01'!E5)</f>
      </c>
      <c r="F3" s="1">
        <f>IF('履歷表01'!U4="","",'履歷表01'!U4)</f>
      </c>
      <c r="G3">
        <f>LEFT('履歷表01'!U5,1)</f>
      </c>
      <c r="H3" s="21" t="s">
        <v>940</v>
      </c>
      <c r="I3" s="1">
        <f>IF('履歷表01'!R7="","",'履歷表01'!R7)</f>
      </c>
      <c r="J3" s="1">
        <f>IF('履歷表01'!R8="","",'履歷表01'!R8)</f>
      </c>
      <c r="M3" s="1">
        <f>IF('履歷表01'!E9="","",'履歷表01'!E9)</f>
      </c>
      <c r="O3" s="1">
        <f>IF('履歷表01'!E8&lt;&gt;"",MID('履歷表01'!E8,1,FIND("-",'履歷表01'!E8,1)-1),"")</f>
      </c>
      <c r="P3">
        <f>IF('履歷表01'!E8&lt;&gt;"",CONCATENATE(MID('履歷表01'!E8,FIND("-",'履歷表01'!E8,1)+1,LEN('履歷表01'!E8)),'履歷表01'!I8),"")</f>
      </c>
      <c r="Q3">
        <f>IF('履歷表01'!E7&lt;&gt;"",MID('履歷表01'!E7,1,FIND("-",'履歷表01'!E7,1)-1),"")</f>
      </c>
      <c r="R3" s="1">
        <f>IF('履歷表01'!E7&lt;&gt;"",CONCATENATE(MID('履歷表01'!E7,FIND("-",'履歷表01'!E7,1)+1,LEN('履歷表01'!E7)),'履歷表01'!I7),"")</f>
      </c>
      <c r="S3">
        <f>LEFT('履歷表01'!M6,2)</f>
      </c>
      <c r="T3" s="1">
        <f>IF('履歷表01'!E6="","",'履歷表01'!E6)</f>
      </c>
      <c r="U3" s="1">
        <f>IF('履歷表01'!I6="","",'履歷表01'!I6)</f>
      </c>
      <c r="V3">
        <v>1</v>
      </c>
      <c r="X3">
        <f>LEFT('履歷表01'!Z18,1)</f>
      </c>
      <c r="AA3">
        <f>LEFT('履歷表01'!M11,1)</f>
      </c>
      <c r="AB3" s="1">
        <f>IF('履歷表01'!X10="","",'履歷表01'!X10)</f>
      </c>
      <c r="AC3">
        <f>IF('履歷表01'!S11&lt;&gt;"",MID('履歷表01'!S11,1,FIND("-",'履歷表01'!S11,1)-1),"")</f>
      </c>
      <c r="AD3" s="2"/>
      <c r="AF3" s="1">
        <f>IF('履歷表01'!O11="","",'履歷表01'!O11)</f>
      </c>
      <c r="AG3" s="1">
        <f>IF('履歷表01'!Q11="","",'履歷表01'!Q11)</f>
      </c>
      <c r="AI3" s="94" t="str">
        <f>LEFT('履歷表01'!Y9,1)</f>
        <v>N</v>
      </c>
      <c r="AJ3" s="94">
        <f>LEFT('履歷表01'!R9,1)</f>
      </c>
      <c r="AK3" s="94" t="str">
        <f>IF(AQ3="3","Y","N")</f>
        <v>N</v>
      </c>
      <c r="AL3" s="94">
        <f>LEFT('履歷表01'!A55,1)</f>
      </c>
      <c r="AM3" s="93">
        <f>IF(AL3&lt;&gt;"Y","",'履歷表01'!Q55)</f>
      </c>
      <c r="AN3" s="94">
        <f>LEFT('履歷表01'!A56,1)</f>
      </c>
      <c r="AO3" s="93">
        <f>IF(AN3&lt;&gt;"Y","",'履歷表01'!Q56)</f>
      </c>
      <c r="AP3" s="24">
        <f>LEFT('履歷表01'!V9,1)</f>
      </c>
      <c r="AQ3" s="24">
        <f>LEFT('履歷表01'!E10,1)</f>
      </c>
      <c r="AR3" s="24">
        <f>IF('履歷表01'!H10="","",'履歷表01'!H10)</f>
      </c>
      <c r="AS3">
        <f>IF('履歷表01'!$M$5="","",UPPER('履歷表01'!$M$5))</f>
      </c>
      <c r="AW3" s="18">
        <v>40179</v>
      </c>
      <c r="AY3">
        <f>IF('履歷表01'!B47&lt;&gt;"",MID('履歷表01'!B47,1,FIND("-",'履歷表01'!B47,1)-1),"")</f>
      </c>
      <c r="AZ3" s="28">
        <f>IF('履歷表01'!I47="","",'履歷表01'!I47)</f>
      </c>
      <c r="BA3" s="1"/>
      <c r="BC3" s="1">
        <f>IF('履歷表01'!T23="","",LEFT('履歷表01'!T23,2))</f>
      </c>
      <c r="BD3" s="1">
        <f>IF('履歷表01'!Z23="","",LEFT('履歷表01'!Z23,2))</f>
      </c>
      <c r="BH3" s="28">
        <f>IF('履歷表01'!A51="","",'履歷表01'!A51)</f>
      </c>
      <c r="BI3" s="28">
        <f>IF('履歷表01'!G23="","",'履歷表01'!G23)</f>
      </c>
      <c r="BJ3" s="28">
        <f>IF('履歷表01'!G24="","",'履歷表01'!G24)</f>
      </c>
      <c r="BK3" s="28">
        <f>IF('履歷表01'!M23="","",'履歷表01'!M23)</f>
      </c>
      <c r="BV3" t="s">
        <v>749</v>
      </c>
      <c r="BZ3" t="s">
        <v>781</v>
      </c>
      <c r="CA3">
        <v>0</v>
      </c>
      <c r="CB3">
        <v>1</v>
      </c>
      <c r="CC3" t="s">
        <v>780</v>
      </c>
      <c r="CX3">
        <f>IF('履歷表01'!$M$5="","",UPPER('履歷表01'!$M$5))</f>
      </c>
      <c r="CY3">
        <f>LEFT('履歷表01'!C38,1)</f>
      </c>
      <c r="CZ3">
        <f>LEFT('履歷表01'!F38,1)</f>
      </c>
      <c r="DA3">
        <f>LEFT('履歷表01'!K38,1)</f>
      </c>
      <c r="DB3">
        <f>LEFT('履歷表01'!O38,1)</f>
      </c>
      <c r="DC3">
        <f>LEFT('履歷表01'!U38,1)</f>
      </c>
      <c r="DD3" s="1">
        <f>IF('履歷表01'!X38="","",'履歷表01'!X38)</f>
      </c>
      <c r="DE3" s="1">
        <f>IF('履歷表01'!F39="","",'履歷表01'!F39)</f>
      </c>
      <c r="DF3" s="1">
        <f>IF('履歷表01'!Q39="","",'履歷表01'!Q39)</f>
      </c>
      <c r="DG3">
        <f>LEFT('履歷表01'!I44,1)</f>
      </c>
      <c r="DH3">
        <f>LEFT('履歷表01'!S44,1)</f>
      </c>
      <c r="DI3">
        <f>LEFT('履歷表01'!I45,1)</f>
      </c>
      <c r="DJ3" s="1">
        <f>IF('履歷表01'!O45="","",'履歷表01'!O45)</f>
      </c>
      <c r="DK3" s="1">
        <f>IF('履歷表01'!T45="","",'履歷表01'!T45)</f>
      </c>
      <c r="DL3" s="1">
        <f>IF('履歷表01'!Z45="","",'履歷表01'!Z45)</f>
      </c>
      <c r="DM3">
        <f>LEFT('履歷表01'!I46,1)</f>
      </c>
      <c r="DN3" s="1">
        <f>IF('履歷表01'!O46="","",'履歷表01'!O46)</f>
      </c>
      <c r="DO3" s="1">
        <f>IF('履歷表01'!T46="","",'履歷表01'!T46)</f>
      </c>
      <c r="DP3" s="1">
        <f>IF('履歷表01'!Z46="","",'履歷表01'!Z46)</f>
      </c>
      <c r="DQ3" s="1">
        <f>IF('履歷表01'!Y35="","",'履歷表01'!Y35)</f>
      </c>
      <c r="DR3" s="1">
        <f>IF('履歷表01'!U35="","",'履歷表01'!U35)</f>
      </c>
      <c r="DS3" s="1">
        <f>IF('履歷表01'!Z20="","",'履歷表01'!Z20)</f>
      </c>
      <c r="DT3" s="1">
        <f>IF('履歷表01'!Z21="","",'履歷表01'!Z21)</f>
      </c>
      <c r="DU3" s="1">
        <f>IF('履歷表01'!Z22="","",'履歷表01'!Z22)</f>
      </c>
      <c r="DV3">
        <f>LEFT('履歷表01'!AA16,1)</f>
      </c>
      <c r="DW3">
        <f>LEFT('履歷表01'!AA17,1)</f>
      </c>
      <c r="DX3">
        <f>IF('履歷表01'!$G$17&lt;&gt;"",IF('履歷表01'!$M$5="","",UPPER('履歷表01'!$M$5)),"")</f>
      </c>
      <c r="DY3">
        <f>IF('履歷表01'!$G$17&lt;&gt;"",IF('履歷表01'!$M$5="","",1),"")</f>
      </c>
      <c r="DZ3">
        <f>IF(DX3&lt;&gt;"",IF('履歷表01'!E17&lt;&gt;"",2,1),"")</f>
      </c>
      <c r="EA3" s="1">
        <v>1</v>
      </c>
      <c r="EB3" s="1">
        <f>IF('履歷表01'!P17="","",'履歷表01'!P17)</f>
      </c>
      <c r="EC3" s="1">
        <f>IF('履歷表01'!R17="","",'履歷表01'!R17)</f>
      </c>
      <c r="ED3">
        <f>IF(DX3&lt;&gt;"",IF(TRIM(DX8)&lt;&gt;"","N",IF(TRIM(DX7)&lt;&gt;"","N",IF(TRIM(DX6)&lt;&gt;"","N","Y"))),"")</f>
      </c>
      <c r="EE3" s="1">
        <f>IF('履歷表01'!G17="","",IF(TRIM('履歷表01'!E17)&lt;&gt;"",CONCATENATE(TRIM('履歷表01'!E17),TRIM('履歷表01'!G17)),TRIM('履歷表01'!G17)))</f>
      </c>
      <c r="EF3" s="1">
        <f>IF('履歷表01'!K17="","",'履歷表01'!K17)</f>
      </c>
      <c r="EH3">
        <f>LEFT('履歷表01'!W17,1)</f>
      </c>
      <c r="EI3" t="s">
        <v>749</v>
      </c>
      <c r="EJ3">
        <f>LEFT('履歷表01'!U17,1)</f>
      </c>
      <c r="EK3">
        <f>IF('履歷表01'!$B$26&lt;&gt;"",IF('履歷表01'!$M$5="","",UPPER('履歷表01'!$M$5)),"")</f>
      </c>
      <c r="EL3">
        <f>IF('履歷表01'!$B$26&lt;&gt;"",IF('履歷表01'!$M$5="","",1),"")</f>
      </c>
      <c r="EM3">
        <v>2</v>
      </c>
      <c r="EP3" s="1">
        <f>IF('履歷表01'!B26="","",'履歷表01'!B26)</f>
      </c>
      <c r="ES3" s="1">
        <f>IF('履歷表01'!G26="","",'履歷表01'!G26)</f>
      </c>
      <c r="EU3" s="1">
        <f>IF('履歷表01'!I26="","",'履歷表01'!I26)</f>
      </c>
      <c r="EX3">
        <v>1</v>
      </c>
      <c r="EY3">
        <f>IF('履歷表01'!U26="","",'履歷表01'!U26&amp;"01")</f>
      </c>
      <c r="EZ3">
        <f>IF('履歷表01'!W26="","",'履歷表01'!W26&amp;"01")</f>
      </c>
      <c r="FA3" t="s">
        <v>749</v>
      </c>
      <c r="FC3">
        <f>IF('履歷表01'!Y26&lt;&gt;"",'履歷表01'!Y26,"")</f>
      </c>
      <c r="FD3" s="35">
        <f>IF('履歷表01'!K26="","",'履歷表01'!K26)</f>
      </c>
      <c r="FE3" s="35">
        <f>IF('履歷表01'!M26="","",'履歷表01'!M26)</f>
      </c>
      <c r="FF3" s="35">
        <f>IF('履歷表01'!R26="","",'履歷表01'!R26)</f>
      </c>
      <c r="FG3" s="35">
        <f>IF('履歷表01'!R26="","",'履歷表01'!R26)</f>
      </c>
      <c r="FH3">
        <f>IF('履歷表01'!$O$35="","",IF('履歷表01'!$M$5="","",UPPER('履歷表01'!$M$5)))</f>
      </c>
      <c r="FI3" s="1">
        <f>IF('履歷表01'!O35="","","Z99")</f>
      </c>
      <c r="FJ3">
        <f>IF('履歷表01'!O35="","",'履歷表01'!O35)</f>
      </c>
      <c r="FK3">
        <f>IF('履歷表01'!$B$31&lt;&gt;"",IF('履歷表01'!$M$5="","",UPPER('履歷表01'!$M$5)),"")</f>
      </c>
      <c r="FL3">
        <f>IF('履歷表01'!$B$31&lt;&gt;"",IF('履歷表01'!$M$5="","",1),"")</f>
      </c>
      <c r="FM3">
        <f>IF('履歷表01'!B31&lt;&gt;"",MID('履歷表01'!B31,1,FIND("-",'履歷表01'!B31,1)-1),"")</f>
      </c>
      <c r="FR3" s="18">
        <v>40179</v>
      </c>
      <c r="FS3" s="1">
        <f>IF('履歷表01'!U31="","",'履歷表01'!U31)</f>
      </c>
      <c r="FU3" s="1">
        <f>IF('履歷表01'!O31="","",'履歷表01'!O31)</f>
      </c>
      <c r="FW3">
        <f>LEFT('履歷表01'!Y31,1)</f>
      </c>
      <c r="FX3">
        <f>IF('履歷表01'!B31="","",MID('履歷表01'!B31,FIND("-",'履歷表01'!B31,1)+1,LEN('履歷表01'!B31)))</f>
      </c>
      <c r="FY3">
        <f>IF('履歷表01'!$M$5="","",UPPER('履歷表01'!$M$5))</f>
      </c>
      <c r="FZ3" s="22" t="s">
        <v>815</v>
      </c>
      <c r="GA3">
        <f>LEFT('履歷表01'!E35,1)</f>
      </c>
      <c r="GB3">
        <f>LEFT('履歷表01'!F35,1)</f>
      </c>
      <c r="GC3">
        <f>LEFT('履歷表01'!C35,1)</f>
      </c>
      <c r="GD3">
        <f>LEFT('履歷表01'!D35,1)</f>
      </c>
      <c r="GE3">
        <f>LEFT('履歷表01'!G35,1)</f>
      </c>
      <c r="GF3">
        <f>IF('履歷表01'!$B$14&lt;&gt;"",IF('履歷表01'!$M$5="","",UPPER('履歷表01'!$M$5)),"")</f>
      </c>
      <c r="GG3">
        <f>IF(GF3&lt;&gt;"","1","")</f>
      </c>
      <c r="GI3" s="1">
        <f>IF('履歷表01'!E14="","",'履歷表01'!E14)</f>
      </c>
      <c r="GK3">
        <f>IF('履歷表01'!B14&lt;&gt;"",MID('履歷表01'!B14,1,FIND("-",'履歷表01'!B14,1)-1),"")</f>
      </c>
      <c r="GL3" s="1">
        <f>IF('履歷表01'!K14="","",'履歷表01'!K14)</f>
      </c>
      <c r="GM3">
        <v>1</v>
      </c>
      <c r="GN3" s="1">
        <f>IF('履歷表01'!H14="","",'履歷表01'!H14)</f>
      </c>
      <c r="GO3">
        <f>IF('履歷表01'!$O$47&lt;&gt;"",IF('履歷表01'!$M$5="","",UPPER('履歷表01'!$M$5)),"")</f>
      </c>
      <c r="GP3">
        <f>IF('履歷表01'!$O$47&lt;&gt;"",IF('履歷表01'!$M$5="","",1),"")</f>
      </c>
      <c r="GQ3">
        <f>IF('履歷表01'!O47="","",'履歷表01'!O47)</f>
      </c>
      <c r="GR3">
        <f>IF('履歷表01'!T47="","",'履歷表01'!T47)</f>
      </c>
      <c r="GS3">
        <f>IF('履歷表01'!Z47="","",'履歷表01'!Z47)</f>
      </c>
    </row>
    <row r="4" spans="5:196" ht="16.5">
      <c r="E4" s="10"/>
      <c r="F4" s="1"/>
      <c r="I4" s="1"/>
      <c r="J4" s="1"/>
      <c r="M4" s="1"/>
      <c r="O4" s="1"/>
      <c r="R4" s="1"/>
      <c r="T4" s="1"/>
      <c r="U4" s="1"/>
      <c r="AF4" s="1"/>
      <c r="AG4" s="1"/>
      <c r="AI4" s="93"/>
      <c r="AJ4" s="93"/>
      <c r="AK4" s="93"/>
      <c r="AL4" s="93"/>
      <c r="AM4" s="93"/>
      <c r="AN4" s="93"/>
      <c r="AO4" s="93"/>
      <c r="AZ4" s="28"/>
      <c r="BA4" s="1"/>
      <c r="BC4" s="1"/>
      <c r="BD4" s="1"/>
      <c r="BH4" s="28"/>
      <c r="BI4" s="28"/>
      <c r="BJ4" s="28"/>
      <c r="BK4" s="28"/>
      <c r="DD4" s="1"/>
      <c r="DE4" s="1"/>
      <c r="DF4" s="1"/>
      <c r="DJ4" s="1"/>
      <c r="DK4" s="1"/>
      <c r="DL4" s="1"/>
      <c r="DN4" s="1"/>
      <c r="DO4" s="1"/>
      <c r="DP4" s="1"/>
      <c r="DQ4" s="1"/>
      <c r="DR4" s="1"/>
      <c r="DS4" s="1"/>
      <c r="DT4" s="1"/>
      <c r="DU4" s="1"/>
      <c r="DX4">
        <f>IF('履歷表01'!$G$18&lt;&gt;"",IF('履歷表01'!$M$5="","",UPPER('履歷表01'!$M$5)),"")</f>
      </c>
      <c r="DY4">
        <f>IF('履歷表01'!$G$18&lt;&gt;"",IF('履歷表01'!$M$5="","",2),"")</f>
      </c>
      <c r="DZ4">
        <f>IF(DX4&lt;&gt;"",IF('履歷表01'!E18&lt;&gt;"",2,1),"")</f>
      </c>
      <c r="EA4" s="1">
        <v>3</v>
      </c>
      <c r="EB4" s="1">
        <f>IF('履歷表01'!P18="","",'履歷表01'!P18)</f>
      </c>
      <c r="EC4" s="1">
        <f>IF('履歷表01'!R18="","",'履歷表01'!R18)</f>
      </c>
      <c r="ED4">
        <f>IF(DX4&lt;&gt;"",IF(TRIM(DX8)&lt;&gt;"","N",IF(TRIM(DX7)&lt;&gt;"","N",IF(TRIM(DX6)&lt;&gt;"","N",IF(TRIM(DX5)&lt;&gt;"","N","Y")))),"")</f>
      </c>
      <c r="EE4" s="1">
        <f>IF('履歷表01'!G18="","",IF(TRIM('履歷表01'!E18)&lt;&gt;"",CONCATENATE(TRIM('履歷表01'!E18),TRIM('履歷表01'!G18)),TRIM('履歷表01'!G18)))</f>
      </c>
      <c r="EF4" s="1">
        <f>IF('履歷表01'!K18="","",'履歷表01'!K18)</f>
      </c>
      <c r="EH4">
        <f>LEFT('履歷表01'!W18,1)</f>
      </c>
      <c r="EI4" t="s">
        <v>749</v>
      </c>
      <c r="EJ4">
        <f>LEFT('履歷表01'!U18,1)</f>
      </c>
      <c r="EK4">
        <f>IF('履歷表01'!$B$27&lt;&gt;"",IF('履歷表01'!$M$5="","",UPPER('履歷表01'!$M$5)),"")</f>
      </c>
      <c r="EL4">
        <f>IF('履歷表01'!$B$27&lt;&gt;"",IF('履歷表01'!$M$5="","",2),"")</f>
      </c>
      <c r="EM4">
        <v>2</v>
      </c>
      <c r="EP4" s="1">
        <f>IF('履歷表01'!B27="","",'履歷表01'!B27)</f>
      </c>
      <c r="ES4" s="1">
        <f>IF('履歷表01'!G27="","",'履歷表01'!G27)</f>
      </c>
      <c r="EU4" s="1">
        <f>IF('履歷表01'!I27="","",'履歷表01'!I27)</f>
      </c>
      <c r="EX4">
        <v>1</v>
      </c>
      <c r="EY4">
        <f>IF('履歷表01'!U27="","",'履歷表01'!U27&amp;"01")</f>
      </c>
      <c r="EZ4">
        <f>IF('履歷表01'!W27="","",'履歷表01'!W27&amp;"01")</f>
      </c>
      <c r="FA4" t="s">
        <v>749</v>
      </c>
      <c r="FC4">
        <f>IF('履歷表01'!Y27&lt;&gt;"",'履歷表01'!Y27,"")</f>
      </c>
      <c r="FD4" s="35">
        <f>IF('履歷表01'!K27="","",'履歷表01'!K27)</f>
      </c>
      <c r="FE4" s="35">
        <f>IF('履歷表01'!M27="","",'履歷表01'!M27)</f>
      </c>
      <c r="FF4" s="35">
        <f>IF('履歷表01'!R27="","",'履歷表01'!R27)</f>
      </c>
      <c r="FG4" s="35">
        <f>IF('履歷表01'!R27="","",'履歷表01'!R27)</f>
      </c>
      <c r="FH4">
        <f>IF('履歷表01'!$P$36="","",IF('履歷表01'!$M$5="","",UPPER('履歷表01'!$M$5)))</f>
      </c>
      <c r="FI4" s="1">
        <f>IF('履歷表01'!O36="","","Z99")</f>
      </c>
      <c r="FJ4">
        <f>IF('履歷表01'!O36="","",'履歷表01'!O36)</f>
      </c>
      <c r="FK4">
        <f>IF('履歷表01'!$B$32&lt;&gt;"",IF('履歷表01'!$M$5="","",UPPER('履歷表01'!$M$5)),"")</f>
      </c>
      <c r="FL4">
        <f>IF('履歷表01'!$B$32&lt;&gt;"",IF('履歷表01'!$M$5="","",2),"")</f>
      </c>
      <c r="FM4">
        <f>IF('履歷表01'!B32&lt;&gt;"",MID('履歷表01'!B32,1,FIND("-",'履歷表01'!B32,1)-1),"")</f>
      </c>
      <c r="FR4" s="18">
        <v>40179</v>
      </c>
      <c r="FS4" s="1">
        <f>IF('履歷表01'!U32="","",'履歷表01'!U32)</f>
      </c>
      <c r="FU4" s="1">
        <f>IF('履歷表01'!O32="","",'履歷表01'!O32)</f>
      </c>
      <c r="FW4">
        <f>LEFT('履歷表01'!Y32,1)</f>
      </c>
      <c r="FX4">
        <f>IF('履歷表01'!B32="","",MID('履歷表01'!B32,FIND("-",'履歷表01'!B32,1)+1,LEN('履歷表01'!B32)))</f>
      </c>
      <c r="FY4">
        <f>IF('履歷表01'!$M$5="","",UPPER('履歷表01'!$M$5))</f>
      </c>
      <c r="FZ4" s="22" t="s">
        <v>816</v>
      </c>
      <c r="GA4">
        <f>LEFT('履歷表01'!E36,1)</f>
      </c>
      <c r="GB4">
        <f>LEFT('履歷表01'!F36,1)</f>
      </c>
      <c r="GC4">
        <f>LEFT('履歷表01'!C36,1)</f>
      </c>
      <c r="GD4">
        <f>LEFT('履歷表01'!D36,1)</f>
      </c>
      <c r="GE4">
        <f>LEFT('履歷表01'!G36,1)</f>
      </c>
      <c r="GF4">
        <f>IF('履歷表01'!$B$15&lt;&gt;"",IF('履歷表01'!$M$5="","",UPPER('履歷表01'!$M$5)),"")</f>
      </c>
      <c r="GG4">
        <f>IF(GF4&lt;&gt;"",IF(GG3&lt;&gt;"","2","1"),"")</f>
      </c>
      <c r="GI4" s="1">
        <f>IF('履歷表01'!E15="","",'履歷表01'!E15)</f>
      </c>
      <c r="GK4">
        <f>IF('履歷表01'!B15&lt;&gt;"",MID('履歷表01'!B15,1,FIND("-",'履歷表01'!B15,1)-1),"")</f>
      </c>
      <c r="GL4" s="1">
        <f>IF('履歷表01'!K15="","",'履歷表01'!K15)</f>
      </c>
      <c r="GM4">
        <v>1</v>
      </c>
      <c r="GN4" s="1">
        <f>IF('履歷表01'!H15="","",'履歷表01'!H15)</f>
      </c>
    </row>
    <row r="5" spans="5:196" ht="16.5">
      <c r="E5" s="10"/>
      <c r="F5" s="1"/>
      <c r="I5" s="1"/>
      <c r="J5" s="1"/>
      <c r="M5" s="1"/>
      <c r="O5" s="1"/>
      <c r="R5" s="1"/>
      <c r="T5" s="1"/>
      <c r="U5" s="1"/>
      <c r="AF5" s="1"/>
      <c r="AG5" s="1"/>
      <c r="AI5" s="93"/>
      <c r="AJ5" s="93"/>
      <c r="AK5" s="93"/>
      <c r="AL5" s="93"/>
      <c r="AM5" s="93"/>
      <c r="AN5" s="93"/>
      <c r="AO5" s="93"/>
      <c r="AZ5" s="28"/>
      <c r="BA5" s="1"/>
      <c r="BC5" s="1"/>
      <c r="BD5" s="1"/>
      <c r="BH5" s="28"/>
      <c r="BI5" s="28"/>
      <c r="BJ5" s="28"/>
      <c r="BK5" s="28"/>
      <c r="DD5" s="1"/>
      <c r="DE5" s="1"/>
      <c r="DF5" s="1"/>
      <c r="DJ5" s="1"/>
      <c r="DK5" s="1"/>
      <c r="DL5" s="1"/>
      <c r="DN5" s="1"/>
      <c r="DO5" s="1"/>
      <c r="DP5" s="1"/>
      <c r="DQ5" s="1"/>
      <c r="DR5" s="1"/>
      <c r="DS5" s="1"/>
      <c r="DT5" s="1"/>
      <c r="DU5" s="1"/>
      <c r="DX5">
        <f>IF('履歷表01'!$G$19&lt;&gt;"",IF('履歷表01'!$M$5="","",UPPER('履歷表01'!$M$5)),"")</f>
      </c>
      <c r="DY5">
        <f>IF('履歷表01'!$G$19&lt;&gt;"",IF('履歷表01'!$M$5="","",3),"")</f>
      </c>
      <c r="DZ5">
        <f>IF(DX5&lt;&gt;"",IF('履歷表01'!E19&lt;&gt;"",2,1),"")</f>
      </c>
      <c r="EA5" s="1">
        <v>4</v>
      </c>
      <c r="EB5" s="1">
        <f>IF('履歷表01'!P19="","",'履歷表01'!P19)</f>
      </c>
      <c r="EC5" s="1">
        <f>IF('履歷表01'!R19="","",'履歷表01'!R19)</f>
      </c>
      <c r="ED5">
        <f>IF(DX5&lt;&gt;"",IF(TRIM(DX8)&lt;&gt;"","N",IF(TRIM(DX7)&lt;&gt;"","N",IF(TRIM(DX6)&lt;&gt;"","N","Y"))),"")</f>
      </c>
      <c r="EE5" s="1">
        <f>IF('履歷表01'!G19="","",IF(TRIM('履歷表01'!E19)&lt;&gt;"",CONCATENATE(TRIM('履歷表01'!E19),TRIM('履歷表01'!G19)),TRIM('履歷表01'!G19)))</f>
      </c>
      <c r="EF5" s="1">
        <f>IF('履歷表01'!K19="","",'履歷表01'!K19)</f>
      </c>
      <c r="EH5">
        <f>LEFT('履歷表01'!W19,1)</f>
      </c>
      <c r="EI5" t="s">
        <v>749</v>
      </c>
      <c r="EJ5">
        <f>LEFT('履歷表01'!U19,1)</f>
      </c>
      <c r="EK5">
        <f>IF('履歷表01'!$B$28&lt;&gt;"",IF('履歷表01'!$M$5="","",UPPER('履歷表01'!$M$5)),"")</f>
      </c>
      <c r="EL5">
        <f>IF('履歷表01'!$B$28&lt;&gt;"",IF('履歷表01'!$M$5="","",3),"")</f>
      </c>
      <c r="EM5">
        <v>2</v>
      </c>
      <c r="EP5" s="1">
        <f>IF('履歷表01'!B28="","",'履歷表01'!B28)</f>
      </c>
      <c r="ES5" s="1">
        <f>IF('履歷表01'!G28="","",'履歷表01'!G28)</f>
      </c>
      <c r="EU5" s="1">
        <f>IF('履歷表01'!I28="","",'履歷表01'!I28)</f>
      </c>
      <c r="EX5">
        <v>1</v>
      </c>
      <c r="EY5">
        <f>IF('履歷表01'!U28="","",'履歷表01'!U28&amp;"01")</f>
      </c>
      <c r="EZ5">
        <f>IF('履歷表01'!W28="","",'履歷表01'!W28&amp;"01")</f>
      </c>
      <c r="FA5" t="s">
        <v>749</v>
      </c>
      <c r="FC5">
        <f>IF('履歷表01'!Y28&lt;&gt;"",'履歷表01'!Y28,"")</f>
      </c>
      <c r="FD5" s="35">
        <f>IF('履歷表01'!K28="","",'履歷表01'!K28)</f>
      </c>
      <c r="FE5" s="35">
        <f>IF('履歷表01'!M28="","",'履歷表01'!M28)</f>
      </c>
      <c r="FF5" s="35">
        <f>IF('履歷表01'!R28="","",'履歷表01'!R28)</f>
      </c>
      <c r="FG5" s="35">
        <f>IF('履歷表01'!R28="","",'履歷表01'!R28)</f>
      </c>
      <c r="FH5">
        <f>IF('履歷表01'!$P$37="","",IF('履歷表01'!$M$5="","",UPPER('履歷表01'!$M$5)))</f>
      </c>
      <c r="FI5" s="1">
        <f>IF('履歷表01'!O37="","","Z99")</f>
      </c>
      <c r="FJ5">
        <f>IF('履歷表01'!O37="","",'履歷表01'!O37)</f>
      </c>
      <c r="FK5">
        <f>IF('履歷表01'!$B$33&lt;&gt;"",IF('履歷表01'!$M$5="","",UPPER('履歷表01'!$M$5)),"")</f>
      </c>
      <c r="FL5">
        <f>IF('履歷表01'!$B$33&lt;&gt;"",IF('履歷表01'!$M$5="","",3),"")</f>
      </c>
      <c r="FM5">
        <f>IF('履歷表01'!B33&lt;&gt;"",MID('履歷表01'!B33,1,FIND("-",'履歷表01'!B33,1)-1),"")</f>
      </c>
      <c r="FR5" s="18">
        <v>40179</v>
      </c>
      <c r="FS5" s="1">
        <f>IF('履歷表01'!U33="","",'履歷表01'!U33)</f>
      </c>
      <c r="FU5" s="1">
        <f>IF('履歷表01'!O33="","",'履歷表01'!O33)</f>
      </c>
      <c r="FW5">
        <f>LEFT('履歷表01'!Y33,1)</f>
      </c>
      <c r="FX5">
        <f>IF('履歷表01'!B33="","",MID('履歷表01'!B33,FIND("-",'履歷表01'!B33,1)+1,LEN('履歷表01'!B33)))</f>
      </c>
      <c r="FY5">
        <f>IF('履歷表01'!$B$37&lt;&gt;"",IF('履歷表01'!$M$5="","",UPPER('履歷表01'!$M$5)),"")</f>
      </c>
      <c r="FZ5" s="21" t="str">
        <f>IF('履歷表01'!B37&lt;&gt;"",MID('履歷表01'!B37,1,FIND("-",'履歷表01'!B37,1)-1),"")</f>
        <v>06</v>
      </c>
      <c r="GA5">
        <f>LEFT('履歷表01'!E37,1)</f>
      </c>
      <c r="GB5">
        <f>LEFT('履歷表01'!F37,1)</f>
      </c>
      <c r="GC5">
        <f>LEFT('履歷表01'!C37,1)</f>
      </c>
      <c r="GD5">
        <f>LEFT('履歷表01'!D37,1)</f>
      </c>
      <c r="GE5">
        <f>LEFT('履歷表01'!G37,1)</f>
      </c>
      <c r="GF5">
        <f>IF('履歷表01'!$P$14&lt;&gt;"",IF('履歷表01'!$M$5="","",UPPER('履歷表01'!$M$5)),"")</f>
      </c>
      <c r="GG5">
        <f>IF(GF5&lt;&gt;"",IF(GG4&lt;&gt;"",IF(GG3&lt;&gt;"","3","2"),IF(GG3&lt;&gt;"","2","1")),"")</f>
      </c>
      <c r="GI5" s="1">
        <f>IF('履歷表01'!R14="","",'履歷表01'!R14)</f>
      </c>
      <c r="GK5">
        <f>IF('履歷表01'!P14&lt;&gt;"",MID('履歷表01'!P14,1,FIND("-",'履歷表01'!P14,1)-1),"")</f>
      </c>
      <c r="GL5" s="1">
        <f>IF('履歷表01'!W14="","",'履歷表01'!W14)</f>
      </c>
      <c r="GM5">
        <v>1</v>
      </c>
      <c r="GN5" s="1">
        <f>IF('履歷表01'!U14="","",'履歷表01'!U14)</f>
      </c>
    </row>
    <row r="6" spans="5:196" ht="16.5">
      <c r="E6" s="10"/>
      <c r="F6" s="1"/>
      <c r="I6" s="1"/>
      <c r="J6" s="1"/>
      <c r="M6" s="1"/>
      <c r="O6" s="1"/>
      <c r="R6" s="1"/>
      <c r="T6" s="1"/>
      <c r="U6" s="1"/>
      <c r="AF6" s="1"/>
      <c r="AG6" s="1"/>
      <c r="AI6" s="93"/>
      <c r="AJ6" s="93"/>
      <c r="AK6" s="93"/>
      <c r="AL6" s="93"/>
      <c r="AM6" s="93"/>
      <c r="AN6" s="93"/>
      <c r="AO6" s="93"/>
      <c r="AZ6" s="28"/>
      <c r="BA6" s="1"/>
      <c r="BC6" s="1"/>
      <c r="BD6" s="1"/>
      <c r="BH6" s="28"/>
      <c r="BI6" s="28"/>
      <c r="BJ6" s="28"/>
      <c r="BK6" s="28"/>
      <c r="DD6" s="1"/>
      <c r="DE6" s="1"/>
      <c r="DF6" s="1"/>
      <c r="DJ6" s="1"/>
      <c r="DK6" s="1"/>
      <c r="DL6" s="1"/>
      <c r="DN6" s="1"/>
      <c r="DO6" s="1"/>
      <c r="DP6" s="1"/>
      <c r="DQ6" s="1"/>
      <c r="DR6" s="1"/>
      <c r="DS6" s="1"/>
      <c r="DT6" s="1"/>
      <c r="DU6" s="1"/>
      <c r="DX6">
        <f>IF('履歷表01'!$G$20&lt;&gt;"",IF('履歷表01'!$M$5="","",UPPER('履歷表01'!$M$5)),"")</f>
      </c>
      <c r="DY6">
        <f>IF('履歷表01'!$G$20&lt;&gt;"",IF('履歷表01'!$M$5="","",4),"")</f>
      </c>
      <c r="DZ6">
        <f>IF(DX6&lt;&gt;"",IF('履歷表01'!E20&lt;&gt;"",2,1),"")</f>
      </c>
      <c r="EA6" s="1">
        <v>5</v>
      </c>
      <c r="EB6" s="1">
        <f>IF('履歷表01'!P20="","",'履歷表01'!P20)</f>
      </c>
      <c r="EC6" s="1">
        <f>IF('履歷表01'!R20="","",'履歷表01'!R20)</f>
      </c>
      <c r="ED6">
        <f>IF(DX6&lt;&gt;"",IF(TRIM(DX8)&lt;&gt;"","N",IF(TRIM(DX7)&lt;&gt;"","N","Y")),"")</f>
      </c>
      <c r="EE6" s="1">
        <f>IF('履歷表01'!G20="","",IF(TRIM('履歷表01'!E20)&lt;&gt;"",CONCATENATE(TRIM('履歷表01'!E20),TRIM('履歷表01'!G20)),TRIM('履歷表01'!G20)))</f>
      </c>
      <c r="EF6" s="1">
        <f>IF('履歷表01'!K20="","",'履歷表01'!K20)</f>
      </c>
      <c r="EH6">
        <f>LEFT('履歷表01'!W20,1)</f>
      </c>
      <c r="EI6" t="s">
        <v>749</v>
      </c>
      <c r="EJ6">
        <f>LEFT('履歷表01'!U20,1)</f>
      </c>
      <c r="EK6">
        <f>IF('履歷表01'!$B$29&lt;&gt;"",IF('履歷表01'!$M$5="","",UPPER('履歷表01'!$M$5)),"")</f>
      </c>
      <c r="EL6">
        <f>IF('履歷表01'!$B$29&lt;&gt;"",IF('履歷表01'!$M$5="","",4),"")</f>
      </c>
      <c r="EM6">
        <v>2</v>
      </c>
      <c r="EP6" s="1">
        <f>IF('履歷表01'!B29="","",'履歷表01'!B29)</f>
      </c>
      <c r="ES6" s="1">
        <f>IF('履歷表01'!G29="","",'履歷表01'!G29)</f>
      </c>
      <c r="EU6" s="1">
        <f>IF('履歷表01'!I29="","",'履歷表01'!I29)</f>
      </c>
      <c r="EX6">
        <v>1</v>
      </c>
      <c r="EY6">
        <f>IF('履歷表01'!U29="","",'履歷表01'!U29&amp;"01")</f>
      </c>
      <c r="EZ6">
        <f>IF('履歷表01'!W29="","",'履歷表01'!W29&amp;"01")</f>
      </c>
      <c r="FA6" t="s">
        <v>749</v>
      </c>
      <c r="FC6">
        <f>IF('履歷表01'!Y29&lt;&gt;"",'履歷表01'!Y29,"")</f>
      </c>
      <c r="FD6" s="35">
        <f>IF('履歷表01'!K29="","",'履歷表01'!K29)</f>
      </c>
      <c r="FE6" s="35">
        <f>IF('履歷表01'!M29="","",'履歷表01'!M29)</f>
      </c>
      <c r="FF6" s="35">
        <f>IF('履歷表01'!R29="","",'履歷表01'!R29)</f>
      </c>
      <c r="FG6" s="35">
        <f>IF('履歷表01'!R29="","",'履歷表01'!R29)</f>
      </c>
      <c r="FH6">
        <f>IF('履歷表01'!$R$35="","",IF('履歷表01'!$M$5="","",UPPER('履歷表01'!$M$5)))</f>
      </c>
      <c r="FI6" s="1">
        <f>IF('履歷表01'!Q35="","",'履歷表01'!Q35)</f>
      </c>
      <c r="FS6" s="1"/>
      <c r="FU6" s="1"/>
      <c r="FY6">
        <f>IF('履歷表01'!$M$5="","",UPPER('履歷表01'!$M$5))</f>
      </c>
      <c r="FZ6" s="22" t="s">
        <v>817</v>
      </c>
      <c r="GA6">
        <f>LEFT('履歷表01'!L35,1)</f>
      </c>
      <c r="GB6">
        <f>LEFT('履歷表01'!M35,1)</f>
      </c>
      <c r="GC6">
        <f>LEFT('履歷表01'!J35,1)</f>
      </c>
      <c r="GD6">
        <f>LEFT('履歷表01'!K35,1)</f>
      </c>
      <c r="GE6">
        <f>LEFT('履歷表01'!N35,1)</f>
      </c>
      <c r="GF6">
        <f>IF('履歷表01'!$P$15&lt;&gt;"",IF('履歷表01'!$M$5="","",UPPER('履歷表01'!$M$5)),"")</f>
      </c>
      <c r="GG6">
        <f>IF(GF6&lt;&gt;"",IF(GG5&lt;&gt;"",IF(GG4&lt;&gt;"",IF(GG3&lt;&gt;"","4","3"),IF(GG3&lt;&gt;"","3","2")),IF(GG4&lt;&gt;"",IF(GG3&lt;&gt;"","3","2"),IF(GG3&lt;&gt;"","2","1"))),"")</f>
      </c>
      <c r="GI6" s="1">
        <f>IF('履歷表01'!R15="","",'履歷表01'!R15)</f>
      </c>
      <c r="GK6">
        <f>IF('履歷表01'!P15&lt;&gt;"",MID('履歷表01'!P15,1,FIND("-",'履歷表01'!P15,1)-1),"")</f>
      </c>
      <c r="GL6" s="1">
        <f>IF('履歷表01'!W15="","",'履歷表01'!W15)</f>
      </c>
      <c r="GM6">
        <v>1</v>
      </c>
      <c r="GN6" s="1">
        <f>IF('履歷表01'!U15="","",'履歷表01'!U15)</f>
      </c>
    </row>
    <row r="7" spans="5:196" ht="16.5">
      <c r="E7" s="10"/>
      <c r="F7" s="1"/>
      <c r="I7" s="1"/>
      <c r="J7" s="1"/>
      <c r="M7" s="1"/>
      <c r="O7" s="1"/>
      <c r="R7" s="1"/>
      <c r="T7" s="1"/>
      <c r="U7" s="1"/>
      <c r="AF7" s="1"/>
      <c r="AG7" s="1"/>
      <c r="AI7" s="93"/>
      <c r="AJ7" s="93"/>
      <c r="AK7" s="93"/>
      <c r="AL7" s="93"/>
      <c r="AM7" s="93"/>
      <c r="AN7" s="93"/>
      <c r="AO7" s="93"/>
      <c r="AZ7" s="28"/>
      <c r="BA7" s="1"/>
      <c r="BC7" s="1"/>
      <c r="BD7" s="1"/>
      <c r="BH7" s="28"/>
      <c r="BI7" s="28"/>
      <c r="BJ7" s="28"/>
      <c r="BK7" s="28"/>
      <c r="DD7" s="1"/>
      <c r="DE7" s="1"/>
      <c r="DF7" s="1"/>
      <c r="DJ7" s="1"/>
      <c r="DK7" s="1"/>
      <c r="DL7" s="1"/>
      <c r="DN7" s="1"/>
      <c r="DO7" s="1"/>
      <c r="DP7" s="1"/>
      <c r="DQ7" s="1"/>
      <c r="DR7" s="1"/>
      <c r="DS7" s="1"/>
      <c r="DT7" s="1"/>
      <c r="DU7" s="1"/>
      <c r="DX7">
        <f>IF('履歷表01'!$G$21&lt;&gt;"",IF('履歷表01'!$M$5="","",UPPER('履歷表01'!$M$5)),"")</f>
      </c>
      <c r="DY7">
        <f>IF('履歷表01'!$G$21&lt;&gt;"",IF('履歷表01'!$M$5="","",5),"")</f>
      </c>
      <c r="DZ7">
        <f>IF(DX7&lt;&gt;"",IF('履歷表01'!E21&lt;&gt;"",2,1),"")</f>
      </c>
      <c r="EA7" s="1">
        <v>6</v>
      </c>
      <c r="EB7" s="1">
        <f>IF('履歷表01'!P21="","",'履歷表01'!P21)</f>
      </c>
      <c r="EC7" s="1">
        <f>IF('履歷表01'!R21="","",'履歷表01'!R21)</f>
      </c>
      <c r="ED7">
        <f>IF(DX7&lt;&gt;"",IF(TRIM(DX8)&lt;&gt;"","N","Y"),"")</f>
      </c>
      <c r="EE7" s="1">
        <f>IF('履歷表01'!G21="","",IF(TRIM('履歷表01'!E21)&lt;&gt;"",CONCATENATE(TRIM('履歷表01'!E21),TRIM('履歷表01'!G21)),TRIM('履歷表01'!G21)))</f>
      </c>
      <c r="EF7" s="1">
        <f>IF('履歷表01'!K21="","",'履歷表01'!K21)</f>
      </c>
      <c r="EH7">
        <f>LEFT('履歷表01'!W21,1)</f>
      </c>
      <c r="EI7" t="s">
        <v>749</v>
      </c>
      <c r="EJ7">
        <f>LEFT('履歷表01'!U21,1)</f>
      </c>
      <c r="EP7" s="1"/>
      <c r="ES7" s="1"/>
      <c r="EU7" s="1"/>
      <c r="FD7" s="35"/>
      <c r="FE7" s="35"/>
      <c r="FF7" s="35"/>
      <c r="FG7" s="35"/>
      <c r="FH7">
        <f>IF('履歷表01'!$R$36="","",IF('履歷表01'!$M$5="","",UPPER('履歷表01'!$M$5)))</f>
      </c>
      <c r="FI7" s="1">
        <f>IF('履歷表01'!Q36="","",'履歷表01'!Q36)</f>
      </c>
      <c r="FS7" s="1"/>
      <c r="FU7" s="1"/>
      <c r="FY7">
        <f>IF('履歷表01'!$M$5="","",UPPER('履歷表01'!$M$5))</f>
      </c>
      <c r="FZ7" s="22" t="s">
        <v>818</v>
      </c>
      <c r="GA7">
        <f>LEFT('履歷表01'!L36,1)</f>
      </c>
      <c r="GB7">
        <f>LEFT('履歷表01'!M36,1)</f>
      </c>
      <c r="GC7">
        <f>LEFT('履歷表01'!J36,1)</f>
      </c>
      <c r="GD7">
        <f>LEFT('履歷表01'!K36,1)</f>
      </c>
      <c r="GE7">
        <f>LEFT('履歷表01'!N36,1)</f>
      </c>
      <c r="GF7">
        <f>IF('履歷表01'!$Q$42&lt;&gt;"",IF('履歷表01'!$M$5="","",UPPER('履歷表01'!$M$5)),"")</f>
      </c>
      <c r="GG7">
        <f>IF('履歷表01'!$Q$42&lt;&gt;"",IF('履歷表01'!$M$5="","",5),"")</f>
      </c>
      <c r="GI7" s="1">
        <f>IF('履歷表01'!Q42="","",'履歷表01'!Q42)</f>
      </c>
      <c r="GK7">
        <f>IF('履歷表01'!O42&lt;&gt;"",MID('履歷表01'!O42,1,FIND("-",'履歷表01'!O42,1)-1),"")</f>
      </c>
      <c r="GL7" s="1">
        <f>IF('履歷表01'!V42="","",'履歷表01'!V42)</f>
      </c>
      <c r="GM7">
        <v>1</v>
      </c>
      <c r="GN7" s="1">
        <f>IF('履歷表01'!T42="","",'履歷表01'!T42)</f>
      </c>
    </row>
    <row r="8" spans="5:196" ht="16.5">
      <c r="E8" s="10"/>
      <c r="F8" s="1"/>
      <c r="I8" s="1"/>
      <c r="J8" s="1"/>
      <c r="M8" s="1"/>
      <c r="O8" s="1"/>
      <c r="R8" s="1"/>
      <c r="T8" s="1"/>
      <c r="U8" s="1"/>
      <c r="AF8" s="1"/>
      <c r="AG8" s="1"/>
      <c r="AI8" s="93"/>
      <c r="AJ8" s="93"/>
      <c r="AK8" s="93"/>
      <c r="AL8" s="93"/>
      <c r="AM8" s="93"/>
      <c r="AN8" s="93"/>
      <c r="AO8" s="93"/>
      <c r="AZ8" s="28"/>
      <c r="BA8" s="1"/>
      <c r="BC8" s="1"/>
      <c r="BD8" s="1"/>
      <c r="BH8" s="28"/>
      <c r="BI8" s="28"/>
      <c r="BJ8" s="28"/>
      <c r="BK8" s="28"/>
      <c r="DD8" s="1"/>
      <c r="DE8" s="1"/>
      <c r="DF8" s="1"/>
      <c r="DJ8" s="1"/>
      <c r="DK8" s="1"/>
      <c r="DL8" s="1"/>
      <c r="DN8" s="1"/>
      <c r="DO8" s="1"/>
      <c r="DP8" s="1"/>
      <c r="DQ8" s="1"/>
      <c r="DR8" s="1"/>
      <c r="DS8" s="1"/>
      <c r="DT8" s="1"/>
      <c r="DU8" s="1"/>
      <c r="DX8">
        <f>IF('履歷表01'!$G$22&lt;&gt;"",IF('履歷表01'!$M$5="","",UPPER('履歷表01'!$M$5)),"")</f>
      </c>
      <c r="DY8">
        <f>IF('履歷表01'!$G$22&lt;&gt;"",IF('履歷表01'!$M$5="","",6),"")</f>
      </c>
      <c r="DZ8">
        <f>IF(DX8&lt;&gt;"",IF('履歷表01'!E22&lt;&gt;"",2,1),"")</f>
      </c>
      <c r="EA8" s="1">
        <v>7</v>
      </c>
      <c r="EB8" s="1">
        <f>IF('履歷表01'!P22="","",'履歷表01'!P22)</f>
      </c>
      <c r="EC8" s="1">
        <f>IF('履歷表01'!R22="","",'履歷表01'!R22)</f>
      </c>
      <c r="ED8">
        <f>IF(TRIM(DX8)&lt;&gt;"","Y","")</f>
      </c>
      <c r="EE8" s="1">
        <f>IF('履歷表01'!G22="","",IF(TRIM('履歷表01'!E22)&lt;&gt;"",CONCATENATE(TRIM('履歷表01'!E22),TRIM('履歷表01'!G22)),TRIM('履歷表01'!G22)))</f>
      </c>
      <c r="EF8" s="1">
        <f>IF('履歷表01'!K22="","",'履歷表01'!K22)</f>
      </c>
      <c r="EH8">
        <f>LEFT('履歷表01'!W22,1)</f>
      </c>
      <c r="EI8" t="s">
        <v>749</v>
      </c>
      <c r="EJ8">
        <f>LEFT('履歷表01'!T22,1)</f>
      </c>
      <c r="EP8" s="1"/>
      <c r="ES8" s="1"/>
      <c r="EU8" s="1"/>
      <c r="FD8" s="35"/>
      <c r="FE8" s="35"/>
      <c r="FF8" s="35"/>
      <c r="FG8" s="35"/>
      <c r="FH8">
        <f>IF('履歷表01'!$R$37="","",IF('履歷表01'!$M$5="","",UPPER('履歷表01'!$M$5)))</f>
      </c>
      <c r="FI8" s="1">
        <f>IF('履歷表01'!Q37="","",'履歷表01'!Q37)</f>
      </c>
      <c r="FS8" s="1"/>
      <c r="FU8" s="1"/>
      <c r="FY8">
        <f>IF('履歷表01'!$I$37&lt;&gt;"",IF('履歷表01'!$M$5="","",'履歷表01'!$M$5),"")</f>
      </c>
      <c r="FZ8" s="21">
        <f>IF('履歷表01'!I37&lt;&gt;"",MID('履歷表01'!I37,1,FIND("-",'履歷表01'!I37,1)-1),"")</f>
      </c>
      <c r="GA8">
        <f>LEFT('履歷表01'!L37,1)</f>
      </c>
      <c r="GB8">
        <f>LEFT('履歷表01'!M37,1)</f>
      </c>
      <c r="GC8">
        <f>LEFT('履歷表01'!J37,1)</f>
      </c>
      <c r="GD8">
        <f>LEFT('履歷表01'!K37,1)</f>
      </c>
      <c r="GE8">
        <f>LEFT('履歷表01'!N37,1)</f>
      </c>
      <c r="GF8">
        <f>IF('履歷表01'!$Q$43&lt;&gt;"",IF('履歷表01'!$M$5="","",'履歷表01'!$M$5),"")</f>
      </c>
      <c r="GG8">
        <f>IF('履歷表01'!$Q$43&lt;&gt;"",IF('履歷表01'!$M$5="","",6),"")</f>
      </c>
      <c r="GI8" s="1">
        <f>IF('履歷表01'!Q43="","",'履歷表01'!Q43)</f>
      </c>
      <c r="GK8">
        <f>IF('履歷表01'!O43&lt;&gt;"",MID('履歷表01'!O43,1,FIND("-",'履歷表01'!O43,1)-1),"")</f>
      </c>
      <c r="GL8" s="1">
        <f>IF('履歷表01'!V43="","",'履歷表01'!V43)</f>
      </c>
      <c r="GM8">
        <v>1</v>
      </c>
      <c r="GN8" s="1">
        <f>IF('履歷表01'!T43="","",'履歷表01'!T43)</f>
      </c>
    </row>
    <row r="9" spans="5:196" ht="16.5">
      <c r="E9" s="10"/>
      <c r="F9" s="1"/>
      <c r="I9" s="1"/>
      <c r="J9" s="1"/>
      <c r="M9" s="1"/>
      <c r="O9" s="1"/>
      <c r="R9" s="1"/>
      <c r="T9" s="1"/>
      <c r="U9" s="1"/>
      <c r="AF9" s="1"/>
      <c r="AG9" s="1"/>
      <c r="AI9" s="93"/>
      <c r="AJ9" s="93"/>
      <c r="AK9" s="93"/>
      <c r="AL9" s="93"/>
      <c r="AM9" s="93"/>
      <c r="AN9" s="93"/>
      <c r="AO9" s="93"/>
      <c r="AZ9" s="28"/>
      <c r="BA9" s="1"/>
      <c r="BC9" s="1"/>
      <c r="BD9" s="1"/>
      <c r="BH9" s="28"/>
      <c r="BI9" s="28"/>
      <c r="BJ9" s="28"/>
      <c r="BK9" s="28"/>
      <c r="DD9" s="1"/>
      <c r="DE9" s="1"/>
      <c r="DF9" s="1"/>
      <c r="DJ9" s="1"/>
      <c r="DK9" s="1"/>
      <c r="DL9" s="1"/>
      <c r="DN9" s="1"/>
      <c r="DO9" s="1"/>
      <c r="DP9" s="1"/>
      <c r="DQ9" s="1"/>
      <c r="DR9" s="1"/>
      <c r="DS9" s="1"/>
      <c r="DT9" s="1"/>
      <c r="DU9" s="1"/>
      <c r="EA9" s="1"/>
      <c r="EB9" s="1"/>
      <c r="EC9" s="1"/>
      <c r="EE9" s="1"/>
      <c r="EF9" s="1"/>
      <c r="EP9" s="1"/>
      <c r="ES9" s="1"/>
      <c r="EU9" s="1"/>
      <c r="FD9" s="35"/>
      <c r="FE9" s="35"/>
      <c r="FF9" s="35"/>
      <c r="FG9" s="35"/>
      <c r="FH9">
        <f>IF('履歷表01'!$T$35="","",IF('履歷表01'!$M$5="","",UPPER('履歷表01'!$M$5)))</f>
      </c>
      <c r="FI9" s="1">
        <f>IF('履歷表01'!S35="","",'履歷表01'!S35)</f>
      </c>
      <c r="FS9" s="1"/>
      <c r="FU9" s="1"/>
      <c r="FZ9" s="21"/>
      <c r="GI9" s="1"/>
      <c r="GL9" s="1"/>
      <c r="GN9" s="1"/>
    </row>
    <row r="10" spans="5:196" ht="16.5">
      <c r="E10" s="10"/>
      <c r="F10" s="1"/>
      <c r="I10" s="1"/>
      <c r="J10" s="1"/>
      <c r="M10" s="1"/>
      <c r="O10" s="1"/>
      <c r="R10" s="1"/>
      <c r="T10" s="1"/>
      <c r="U10" s="1"/>
      <c r="AF10" s="1"/>
      <c r="AG10" s="1"/>
      <c r="AI10" s="93"/>
      <c r="AJ10" s="93"/>
      <c r="AK10" s="93"/>
      <c r="AL10" s="93"/>
      <c r="AM10" s="93"/>
      <c r="AN10" s="93"/>
      <c r="AO10" s="93"/>
      <c r="AZ10" s="28"/>
      <c r="BA10" s="1"/>
      <c r="BC10" s="1"/>
      <c r="BD10" s="1"/>
      <c r="BH10" s="28"/>
      <c r="BI10" s="28"/>
      <c r="BJ10" s="28"/>
      <c r="BK10" s="28"/>
      <c r="DD10" s="1"/>
      <c r="DE10" s="1"/>
      <c r="DF10" s="1"/>
      <c r="DJ10" s="1"/>
      <c r="DK10" s="1"/>
      <c r="DL10" s="1"/>
      <c r="DN10" s="1"/>
      <c r="DO10" s="1"/>
      <c r="DP10" s="1"/>
      <c r="DQ10" s="1"/>
      <c r="DR10" s="1"/>
      <c r="DS10" s="1"/>
      <c r="DT10" s="1"/>
      <c r="DU10" s="1"/>
      <c r="EA10" s="1"/>
      <c r="EB10" s="1"/>
      <c r="EC10" s="1"/>
      <c r="EE10" s="1"/>
      <c r="EF10" s="1"/>
      <c r="EP10" s="1"/>
      <c r="ES10" s="1"/>
      <c r="EU10" s="1"/>
      <c r="FD10" s="35"/>
      <c r="FE10" s="35"/>
      <c r="FF10" s="35"/>
      <c r="FG10" s="35"/>
      <c r="FH10">
        <f>IF('履歷表01'!$T$36="","",IF('履歷表01'!$M$5="","",UPPER('履歷表01'!$M$5)))</f>
      </c>
      <c r="FI10" s="1">
        <f>IF('履歷表01'!S36="","",'履歷表01'!S36)</f>
      </c>
      <c r="FS10" s="1"/>
      <c r="FU10" s="1"/>
      <c r="GI10" s="1"/>
      <c r="GL10" s="1"/>
      <c r="GN10" s="1"/>
    </row>
    <row r="11" spans="5:196" ht="16.5">
      <c r="E11" s="10"/>
      <c r="F11" s="1"/>
      <c r="I11" s="1"/>
      <c r="J11" s="1"/>
      <c r="M11" s="1"/>
      <c r="O11" s="1"/>
      <c r="R11" s="1"/>
      <c r="T11" s="1"/>
      <c r="U11" s="1"/>
      <c r="AF11" s="1"/>
      <c r="AG11" s="1"/>
      <c r="AI11" s="93"/>
      <c r="AJ11" s="93"/>
      <c r="AK11" s="93"/>
      <c r="AL11" s="93"/>
      <c r="AM11" s="93"/>
      <c r="AN11" s="93"/>
      <c r="AO11" s="93"/>
      <c r="AZ11" s="28"/>
      <c r="BA11" s="1"/>
      <c r="BC11" s="1"/>
      <c r="BD11" s="1"/>
      <c r="BH11" s="28"/>
      <c r="BI11" s="28"/>
      <c r="BJ11" s="28"/>
      <c r="BK11" s="28"/>
      <c r="DD11" s="1"/>
      <c r="DE11" s="1"/>
      <c r="DF11" s="1"/>
      <c r="DJ11" s="1"/>
      <c r="DK11" s="1"/>
      <c r="DL11" s="1"/>
      <c r="DN11" s="1"/>
      <c r="DO11" s="1"/>
      <c r="DP11" s="1"/>
      <c r="DQ11" s="1"/>
      <c r="DR11" s="1"/>
      <c r="DS11" s="1"/>
      <c r="DT11" s="1"/>
      <c r="DU11" s="1"/>
      <c r="EA11" s="1"/>
      <c r="EB11" s="1"/>
      <c r="EC11" s="1"/>
      <c r="EE11" s="1"/>
      <c r="EF11" s="1"/>
      <c r="EP11" s="1"/>
      <c r="ES11" s="1"/>
      <c r="EU11" s="1"/>
      <c r="FD11" s="35"/>
      <c r="FE11" s="35"/>
      <c r="FF11" s="35"/>
      <c r="FG11" s="35"/>
      <c r="FH11">
        <f>IF('履歷表01'!$T$37="","",IF('履歷表01'!$M$5="","",UPPER('履歷表01'!$M$5)))</f>
      </c>
      <c r="FI11" s="1">
        <f>IF('履歷表01'!S37="","",'履歷表01'!S37)</f>
      </c>
      <c r="FS11" s="1"/>
      <c r="FU11" s="1"/>
      <c r="GI11" s="1"/>
      <c r="GL11" s="1"/>
      <c r="GN11" s="1"/>
    </row>
    <row r="12" spans="5:196" ht="16.5">
      <c r="E12" s="10"/>
      <c r="F12" s="1"/>
      <c r="I12" s="1"/>
      <c r="J12" s="1"/>
      <c r="M12" s="1"/>
      <c r="O12" s="1"/>
      <c r="R12" s="1"/>
      <c r="T12" s="1"/>
      <c r="U12" s="1"/>
      <c r="AF12" s="1"/>
      <c r="AG12" s="1"/>
      <c r="AI12" s="93"/>
      <c r="AJ12" s="93"/>
      <c r="AK12" s="93"/>
      <c r="AL12" s="93"/>
      <c r="AM12" s="93"/>
      <c r="AN12" s="93"/>
      <c r="AO12" s="93"/>
      <c r="AZ12" s="28"/>
      <c r="BA12" s="1"/>
      <c r="BC12" s="1"/>
      <c r="BD12" s="1"/>
      <c r="BH12" s="28"/>
      <c r="BI12" s="28"/>
      <c r="BJ12" s="28"/>
      <c r="BK12" s="28"/>
      <c r="DD12" s="1"/>
      <c r="DE12" s="1"/>
      <c r="DF12" s="1"/>
      <c r="DJ12" s="1"/>
      <c r="DK12" s="1"/>
      <c r="DL12" s="1"/>
      <c r="DN12" s="1"/>
      <c r="DO12" s="1"/>
      <c r="DP12" s="1"/>
      <c r="DQ12" s="1"/>
      <c r="DR12" s="1"/>
      <c r="DS12" s="1"/>
      <c r="DT12" s="1"/>
      <c r="DU12" s="1"/>
      <c r="EA12" s="1"/>
      <c r="EB12" s="1"/>
      <c r="EC12" s="1"/>
      <c r="EE12" s="1"/>
      <c r="EF12" s="1"/>
      <c r="EP12" s="1"/>
      <c r="ES12" s="1"/>
      <c r="EU12" s="1"/>
      <c r="FD12" s="35"/>
      <c r="FE12" s="35"/>
      <c r="FF12" s="35"/>
      <c r="FG12" s="35"/>
      <c r="FI12" s="1"/>
      <c r="FS12" s="1"/>
      <c r="FU12" s="1"/>
      <c r="GI12" s="1"/>
      <c r="GL12" s="1"/>
      <c r="GN12" s="1"/>
    </row>
    <row r="13" spans="5:196" ht="16.5">
      <c r="E13" s="10"/>
      <c r="F13" s="1"/>
      <c r="I13" s="1"/>
      <c r="J13" s="1"/>
      <c r="M13" s="1"/>
      <c r="O13" s="1"/>
      <c r="R13" s="1"/>
      <c r="T13" s="1"/>
      <c r="U13" s="1"/>
      <c r="AF13" s="1"/>
      <c r="AG13" s="1"/>
      <c r="AZ13" s="28"/>
      <c r="BA13" s="1"/>
      <c r="BC13" s="1"/>
      <c r="BD13" s="1"/>
      <c r="BH13" s="28"/>
      <c r="BI13" s="28"/>
      <c r="BJ13" s="28"/>
      <c r="BK13" s="28"/>
      <c r="DD13" s="1"/>
      <c r="DE13" s="1"/>
      <c r="DF13" s="1"/>
      <c r="DJ13" s="1"/>
      <c r="DK13" s="1"/>
      <c r="DL13" s="1"/>
      <c r="DN13" s="1"/>
      <c r="DO13" s="1"/>
      <c r="DP13" s="1"/>
      <c r="DQ13" s="1"/>
      <c r="DR13" s="1"/>
      <c r="DS13" s="1"/>
      <c r="DT13" s="1"/>
      <c r="DU13" s="1"/>
      <c r="EA13" s="1"/>
      <c r="EB13" s="1"/>
      <c r="EC13" s="1"/>
      <c r="EE13" s="1"/>
      <c r="EF13" s="1"/>
      <c r="EP13" s="1"/>
      <c r="ES13" s="1"/>
      <c r="EU13" s="1"/>
      <c r="FD13" s="35"/>
      <c r="FE13" s="35"/>
      <c r="FF13" s="35"/>
      <c r="FG13" s="35"/>
      <c r="FI13" s="1"/>
      <c r="FS13" s="1"/>
      <c r="FU13" s="1"/>
      <c r="GI13" s="1"/>
      <c r="GL13" s="1"/>
      <c r="GN13" s="1"/>
    </row>
    <row r="14" spans="5:196" ht="16.5">
      <c r="E14" s="10"/>
      <c r="F14" s="1"/>
      <c r="I14" s="1"/>
      <c r="J14" s="1"/>
      <c r="M14" s="1"/>
      <c r="O14" s="1"/>
      <c r="R14" s="1"/>
      <c r="T14" s="1"/>
      <c r="U14" s="1"/>
      <c r="AF14" s="1"/>
      <c r="AG14" s="1"/>
      <c r="AZ14" s="28"/>
      <c r="BA14" s="1"/>
      <c r="BC14" s="1"/>
      <c r="BD14" s="1"/>
      <c r="BH14" s="28"/>
      <c r="BI14" s="28"/>
      <c r="BJ14" s="28"/>
      <c r="BK14" s="28"/>
      <c r="DD14" s="1"/>
      <c r="DE14" s="1"/>
      <c r="DF14" s="1"/>
      <c r="DJ14" s="1"/>
      <c r="DK14" s="1"/>
      <c r="DL14" s="1"/>
      <c r="DN14" s="1"/>
      <c r="DO14" s="1"/>
      <c r="DP14" s="1"/>
      <c r="DQ14" s="1"/>
      <c r="DR14" s="1"/>
      <c r="DS14" s="1"/>
      <c r="DT14" s="1"/>
      <c r="DU14" s="1"/>
      <c r="EA14" s="1"/>
      <c r="EB14" s="1"/>
      <c r="EC14" s="1"/>
      <c r="EE14" s="1"/>
      <c r="EF14" s="1"/>
      <c r="EP14" s="1"/>
      <c r="ES14" s="1"/>
      <c r="EU14" s="1"/>
      <c r="FD14" s="35"/>
      <c r="FE14" s="35"/>
      <c r="FF14" s="35"/>
      <c r="FG14" s="35"/>
      <c r="FI14" s="1"/>
      <c r="FS14" s="1"/>
      <c r="FU14" s="1"/>
      <c r="GI14" s="1"/>
      <c r="GL14" s="1"/>
      <c r="GN14" s="1"/>
    </row>
    <row r="15" spans="5:196" ht="16.5">
      <c r="E15" s="10"/>
      <c r="F15" s="1"/>
      <c r="I15" s="1"/>
      <c r="J15" s="1"/>
      <c r="M15" s="1"/>
      <c r="O15" s="1"/>
      <c r="R15" s="1"/>
      <c r="T15" s="1"/>
      <c r="U15" s="1"/>
      <c r="AF15" s="1"/>
      <c r="AG15" s="1"/>
      <c r="AZ15" s="28"/>
      <c r="BA15" s="1"/>
      <c r="BC15" s="1"/>
      <c r="BD15" s="1"/>
      <c r="BH15" s="28"/>
      <c r="BI15" s="28"/>
      <c r="BJ15" s="28"/>
      <c r="BK15" s="28"/>
      <c r="DD15" s="1"/>
      <c r="DE15" s="1"/>
      <c r="DF15" s="1"/>
      <c r="DJ15" s="1"/>
      <c r="DK15" s="1"/>
      <c r="DL15" s="1"/>
      <c r="DN15" s="1"/>
      <c r="DO15" s="1"/>
      <c r="DP15" s="1"/>
      <c r="DQ15" s="1"/>
      <c r="DR15" s="1"/>
      <c r="DS15" s="1"/>
      <c r="DT15" s="1"/>
      <c r="DU15" s="1"/>
      <c r="EA15" s="1"/>
      <c r="EB15" s="1"/>
      <c r="EC15" s="1"/>
      <c r="EE15" s="1"/>
      <c r="EF15" s="1"/>
      <c r="EP15" s="1"/>
      <c r="ES15" s="1"/>
      <c r="EU15" s="1"/>
      <c r="FD15" s="35"/>
      <c r="FE15" s="35"/>
      <c r="FF15" s="35"/>
      <c r="FG15" s="35"/>
      <c r="FI15" s="1"/>
      <c r="FS15" s="1"/>
      <c r="FU15" s="1"/>
      <c r="GI15" s="1"/>
      <c r="GL15" s="1"/>
      <c r="GN15" s="1"/>
    </row>
    <row r="16" spans="5:196" ht="16.5">
      <c r="E16" s="10"/>
      <c r="F16" s="1"/>
      <c r="I16" s="1"/>
      <c r="J16" s="1"/>
      <c r="M16" s="1"/>
      <c r="O16" s="1"/>
      <c r="R16" s="1"/>
      <c r="T16" s="1"/>
      <c r="U16" s="1"/>
      <c r="AF16" s="1"/>
      <c r="AG16" s="1"/>
      <c r="AZ16" s="28"/>
      <c r="BA16" s="1"/>
      <c r="BC16" s="1"/>
      <c r="BD16" s="1"/>
      <c r="BH16" s="28"/>
      <c r="BI16" s="28"/>
      <c r="BJ16" s="28"/>
      <c r="BK16" s="28"/>
      <c r="DD16" s="1"/>
      <c r="DE16" s="1"/>
      <c r="DF16" s="1"/>
      <c r="DJ16" s="1"/>
      <c r="DK16" s="1"/>
      <c r="DL16" s="1"/>
      <c r="DN16" s="1"/>
      <c r="DO16" s="1"/>
      <c r="DP16" s="1"/>
      <c r="DQ16" s="1"/>
      <c r="DR16" s="1"/>
      <c r="DS16" s="1"/>
      <c r="DT16" s="1"/>
      <c r="DU16" s="1"/>
      <c r="EA16" s="1"/>
      <c r="EB16" s="1"/>
      <c r="EC16" s="1"/>
      <c r="EE16" s="1"/>
      <c r="EF16" s="1"/>
      <c r="EP16" s="1"/>
      <c r="ES16" s="1"/>
      <c r="EU16" s="1"/>
      <c r="FD16" s="35"/>
      <c r="FE16" s="35"/>
      <c r="FF16" s="35"/>
      <c r="FG16" s="35"/>
      <c r="FI16" s="1"/>
      <c r="FS16" s="1"/>
      <c r="FU16" s="1"/>
      <c r="GI16" s="1"/>
      <c r="GL16" s="1"/>
      <c r="GN16" s="1"/>
    </row>
    <row r="17" spans="5:196" ht="16.5">
      <c r="E17" s="10"/>
      <c r="F17" s="1"/>
      <c r="I17" s="1"/>
      <c r="J17" s="1"/>
      <c r="M17" s="1"/>
      <c r="O17" s="1"/>
      <c r="R17" s="1"/>
      <c r="T17" s="1"/>
      <c r="U17" s="1"/>
      <c r="AF17" s="1"/>
      <c r="AG17" s="1"/>
      <c r="AZ17" s="28"/>
      <c r="BA17" s="1"/>
      <c r="BC17" s="1"/>
      <c r="BD17" s="1"/>
      <c r="BH17" s="28"/>
      <c r="BI17" s="28"/>
      <c r="BJ17" s="28"/>
      <c r="BK17" s="28"/>
      <c r="DD17" s="1"/>
      <c r="DE17" s="1"/>
      <c r="DF17" s="1"/>
      <c r="DJ17" s="1"/>
      <c r="DK17" s="1"/>
      <c r="DL17" s="1"/>
      <c r="DN17" s="1"/>
      <c r="DO17" s="1"/>
      <c r="DP17" s="1"/>
      <c r="DQ17" s="1"/>
      <c r="DR17" s="1"/>
      <c r="DS17" s="1"/>
      <c r="DT17" s="1"/>
      <c r="DU17" s="1"/>
      <c r="EA17" s="1"/>
      <c r="EB17" s="1"/>
      <c r="EC17" s="1"/>
      <c r="EE17" s="1"/>
      <c r="EF17" s="1"/>
      <c r="EP17" s="1"/>
      <c r="ES17" s="1"/>
      <c r="EU17" s="1"/>
      <c r="FD17" s="35"/>
      <c r="FE17" s="35"/>
      <c r="FF17" s="35"/>
      <c r="FG17" s="35"/>
      <c r="FI17" s="1"/>
      <c r="FS17" s="1"/>
      <c r="FU17" s="1"/>
      <c r="GI17" s="1"/>
      <c r="GL17" s="1"/>
      <c r="GN17" s="1"/>
    </row>
    <row r="18" spans="5:196" ht="16.5">
      <c r="E18" s="10"/>
      <c r="F18" s="1"/>
      <c r="I18" s="1"/>
      <c r="J18" s="1"/>
      <c r="M18" s="1"/>
      <c r="O18" s="1"/>
      <c r="R18" s="1"/>
      <c r="T18" s="1"/>
      <c r="U18" s="1"/>
      <c r="AF18" s="1"/>
      <c r="AG18" s="1"/>
      <c r="AZ18" s="28"/>
      <c r="BA18" s="1"/>
      <c r="BC18" s="1"/>
      <c r="BD18" s="1"/>
      <c r="BH18" s="28"/>
      <c r="BI18" s="28"/>
      <c r="BJ18" s="28"/>
      <c r="BK18" s="28"/>
      <c r="DD18" s="1"/>
      <c r="DE18" s="1"/>
      <c r="DF18" s="1"/>
      <c r="DJ18" s="1"/>
      <c r="DK18" s="1"/>
      <c r="DL18" s="1"/>
      <c r="DN18" s="1"/>
      <c r="DO18" s="1"/>
      <c r="DP18" s="1"/>
      <c r="DQ18" s="1"/>
      <c r="DR18" s="1"/>
      <c r="DS18" s="1"/>
      <c r="DT18" s="1"/>
      <c r="DU18" s="1"/>
      <c r="EA18" s="1"/>
      <c r="EB18" s="1"/>
      <c r="EC18" s="1"/>
      <c r="EE18" s="1"/>
      <c r="EF18" s="1"/>
      <c r="EP18" s="1"/>
      <c r="ES18" s="1"/>
      <c r="EU18" s="1"/>
      <c r="FD18" s="35"/>
      <c r="FE18" s="35"/>
      <c r="FF18" s="35"/>
      <c r="FG18" s="35"/>
      <c r="FI18" s="1"/>
      <c r="FS18" s="1"/>
      <c r="FU18" s="1"/>
      <c r="GI18" s="1"/>
      <c r="GL18" s="1"/>
      <c r="GN18" s="1"/>
    </row>
    <row r="19" spans="5:196" ht="16.5">
      <c r="E19" s="10"/>
      <c r="F19" s="1"/>
      <c r="I19" s="1"/>
      <c r="J19" s="1"/>
      <c r="M19" s="1"/>
      <c r="O19" s="1"/>
      <c r="R19" s="1"/>
      <c r="T19" s="1"/>
      <c r="U19" s="1"/>
      <c r="AF19" s="1"/>
      <c r="AG19" s="1"/>
      <c r="AZ19" s="28"/>
      <c r="BA19" s="1"/>
      <c r="BC19" s="1"/>
      <c r="BD19" s="1"/>
      <c r="BH19" s="28"/>
      <c r="BI19" s="28"/>
      <c r="BJ19" s="28"/>
      <c r="BK19" s="28"/>
      <c r="DD19" s="1"/>
      <c r="DE19" s="1"/>
      <c r="DF19" s="1"/>
      <c r="DJ19" s="1"/>
      <c r="DK19" s="1"/>
      <c r="DL19" s="1"/>
      <c r="DN19" s="1"/>
      <c r="DO19" s="1"/>
      <c r="DP19" s="1"/>
      <c r="DQ19" s="1"/>
      <c r="DR19" s="1"/>
      <c r="DS19" s="1"/>
      <c r="DT19" s="1"/>
      <c r="DU19" s="1"/>
      <c r="EA19" s="1"/>
      <c r="EB19" s="1"/>
      <c r="EC19" s="1"/>
      <c r="EE19" s="1"/>
      <c r="EF19" s="1"/>
      <c r="EP19" s="1"/>
      <c r="ES19" s="1"/>
      <c r="EU19" s="1"/>
      <c r="FD19" s="35"/>
      <c r="FE19" s="35"/>
      <c r="FF19" s="35"/>
      <c r="FG19" s="35"/>
      <c r="FI19" s="1"/>
      <c r="FS19" s="1"/>
      <c r="FU19" s="1"/>
      <c r="GI19" s="1"/>
      <c r="GL19" s="1"/>
      <c r="GN19" s="1"/>
    </row>
    <row r="20" spans="5:196" ht="16.5">
      <c r="E20" s="10"/>
      <c r="F20" s="1"/>
      <c r="I20" s="1"/>
      <c r="J20" s="1"/>
      <c r="M20" s="1"/>
      <c r="O20" s="1"/>
      <c r="R20" s="1"/>
      <c r="T20" s="1"/>
      <c r="U20" s="1"/>
      <c r="AF20" s="1"/>
      <c r="AG20" s="1"/>
      <c r="AZ20" s="28"/>
      <c r="BA20" s="1"/>
      <c r="BC20" s="1"/>
      <c r="BD20" s="1"/>
      <c r="BH20" s="28"/>
      <c r="BI20" s="28"/>
      <c r="BJ20" s="28"/>
      <c r="BK20" s="28"/>
      <c r="DD20" s="1"/>
      <c r="DE20" s="1"/>
      <c r="DF20" s="1"/>
      <c r="DJ20" s="1"/>
      <c r="DK20" s="1"/>
      <c r="DL20" s="1"/>
      <c r="DN20" s="1"/>
      <c r="DO20" s="1"/>
      <c r="DP20" s="1"/>
      <c r="DQ20" s="1"/>
      <c r="DR20" s="1"/>
      <c r="DS20" s="1"/>
      <c r="DT20" s="1"/>
      <c r="DU20" s="1"/>
      <c r="EA20" s="1"/>
      <c r="EB20" s="1"/>
      <c r="EC20" s="1"/>
      <c r="EE20" s="1"/>
      <c r="EF20" s="1"/>
      <c r="EP20" s="1"/>
      <c r="ES20" s="1"/>
      <c r="EU20" s="1"/>
      <c r="FD20" s="35"/>
      <c r="FE20" s="35"/>
      <c r="FF20" s="35"/>
      <c r="FG20" s="35"/>
      <c r="FI20" s="1"/>
      <c r="FS20" s="1"/>
      <c r="FU20" s="1"/>
      <c r="GI20" s="1"/>
      <c r="GL20" s="1"/>
      <c r="GN20" s="1"/>
    </row>
    <row r="21" spans="5:196" ht="16.5">
      <c r="E21" s="10"/>
      <c r="F21" s="1"/>
      <c r="I21" s="1"/>
      <c r="J21" s="1"/>
      <c r="M21" s="1"/>
      <c r="O21" s="1"/>
      <c r="R21" s="1"/>
      <c r="T21" s="1"/>
      <c r="U21" s="1"/>
      <c r="AF21" s="1"/>
      <c r="AG21" s="1"/>
      <c r="AZ21" s="28"/>
      <c r="BA21" s="1"/>
      <c r="BC21" s="1"/>
      <c r="BD21" s="1"/>
      <c r="BH21" s="28"/>
      <c r="BI21" s="28"/>
      <c r="BJ21" s="28"/>
      <c r="BK21" s="28"/>
      <c r="DD21" s="1"/>
      <c r="DE21" s="1"/>
      <c r="DF21" s="1"/>
      <c r="DJ21" s="1"/>
      <c r="DK21" s="1"/>
      <c r="DL21" s="1"/>
      <c r="DN21" s="1"/>
      <c r="DO21" s="1"/>
      <c r="DP21" s="1"/>
      <c r="DQ21" s="1"/>
      <c r="DR21" s="1"/>
      <c r="DS21" s="1"/>
      <c r="DT21" s="1"/>
      <c r="DU21" s="1"/>
      <c r="EA21" s="1"/>
      <c r="EB21" s="1"/>
      <c r="EC21" s="1"/>
      <c r="EE21" s="1"/>
      <c r="EF21" s="1"/>
      <c r="EP21" s="1"/>
      <c r="ES21" s="1"/>
      <c r="EU21" s="1"/>
      <c r="FD21" s="35"/>
      <c r="FE21" s="35"/>
      <c r="FF21" s="35"/>
      <c r="FG21" s="35"/>
      <c r="FI21" s="1"/>
      <c r="FS21" s="1"/>
      <c r="FU21" s="1"/>
      <c r="GI21" s="1"/>
      <c r="GL21" s="1"/>
      <c r="GN21" s="1"/>
    </row>
    <row r="22" spans="5:196" ht="16.5">
      <c r="E22" s="10"/>
      <c r="F22" s="1"/>
      <c r="I22" s="1"/>
      <c r="J22" s="1"/>
      <c r="M22" s="1"/>
      <c r="O22" s="1"/>
      <c r="R22" s="1"/>
      <c r="T22" s="1"/>
      <c r="U22" s="1"/>
      <c r="AF22" s="1"/>
      <c r="AG22" s="1"/>
      <c r="AZ22" s="28"/>
      <c r="BA22" s="1"/>
      <c r="BC22" s="1"/>
      <c r="BD22" s="1"/>
      <c r="BH22" s="28"/>
      <c r="BI22" s="28"/>
      <c r="BJ22" s="28"/>
      <c r="BK22" s="28"/>
      <c r="DD22" s="1"/>
      <c r="DE22" s="1"/>
      <c r="DF22" s="1"/>
      <c r="DJ22" s="1"/>
      <c r="DK22" s="1"/>
      <c r="DL22" s="1"/>
      <c r="DN22" s="1"/>
      <c r="DO22" s="1"/>
      <c r="DP22" s="1"/>
      <c r="DQ22" s="1"/>
      <c r="DR22" s="1"/>
      <c r="DS22" s="1"/>
      <c r="DT22" s="1"/>
      <c r="DU22" s="1"/>
      <c r="EA22" s="1"/>
      <c r="EB22" s="1"/>
      <c r="EC22" s="1"/>
      <c r="EE22" s="1"/>
      <c r="EF22" s="1"/>
      <c r="EP22" s="1"/>
      <c r="ES22" s="1"/>
      <c r="EU22" s="1"/>
      <c r="FD22" s="35"/>
      <c r="FE22" s="35"/>
      <c r="FF22" s="35"/>
      <c r="FG22" s="35"/>
      <c r="FI22" s="1"/>
      <c r="FS22" s="1"/>
      <c r="FU22" s="1"/>
      <c r="GI22" s="1"/>
      <c r="GL22" s="1"/>
      <c r="GN22" s="1"/>
    </row>
    <row r="23" spans="5:196" ht="16.5">
      <c r="E23" s="10"/>
      <c r="F23" s="1"/>
      <c r="I23" s="1"/>
      <c r="J23" s="1"/>
      <c r="M23" s="1"/>
      <c r="O23" s="1"/>
      <c r="R23" s="1"/>
      <c r="T23" s="1"/>
      <c r="U23" s="1"/>
      <c r="AF23" s="1"/>
      <c r="AG23" s="1"/>
      <c r="AZ23" s="28"/>
      <c r="BA23" s="1"/>
      <c r="BC23" s="1"/>
      <c r="BD23" s="1"/>
      <c r="BH23" s="28"/>
      <c r="BI23" s="28"/>
      <c r="BJ23" s="28"/>
      <c r="BK23" s="28"/>
      <c r="DD23" s="1"/>
      <c r="DE23" s="1"/>
      <c r="DF23" s="1"/>
      <c r="DJ23" s="1"/>
      <c r="DK23" s="1"/>
      <c r="DL23" s="1"/>
      <c r="DN23" s="1"/>
      <c r="DO23" s="1"/>
      <c r="DP23" s="1"/>
      <c r="DQ23" s="1"/>
      <c r="DR23" s="1"/>
      <c r="DS23" s="1"/>
      <c r="DT23" s="1"/>
      <c r="DU23" s="1"/>
      <c r="EA23" s="1"/>
      <c r="EB23" s="1"/>
      <c r="EC23" s="1"/>
      <c r="EE23" s="1"/>
      <c r="EF23" s="1"/>
      <c r="EP23" s="1"/>
      <c r="ES23" s="1"/>
      <c r="EU23" s="1"/>
      <c r="FD23" s="35"/>
      <c r="FE23" s="35"/>
      <c r="FF23" s="35"/>
      <c r="FG23" s="35"/>
      <c r="FI23" s="1"/>
      <c r="FS23" s="1"/>
      <c r="FU23" s="1"/>
      <c r="GI23" s="1"/>
      <c r="GL23" s="1"/>
      <c r="GN23" s="1"/>
    </row>
    <row r="24" spans="5:196" ht="16.5">
      <c r="E24" s="10"/>
      <c r="F24" s="1"/>
      <c r="I24" s="1"/>
      <c r="J24" s="1"/>
      <c r="M24" s="1"/>
      <c r="O24" s="1"/>
      <c r="R24" s="1"/>
      <c r="T24" s="1"/>
      <c r="U24" s="1"/>
      <c r="AF24" s="1"/>
      <c r="AG24" s="1"/>
      <c r="AZ24" s="28"/>
      <c r="BA24" s="1"/>
      <c r="BC24" s="1"/>
      <c r="BD24" s="1"/>
      <c r="BH24" s="28"/>
      <c r="BI24" s="28"/>
      <c r="BJ24" s="28"/>
      <c r="BK24" s="28"/>
      <c r="DD24" s="1"/>
      <c r="DE24" s="1"/>
      <c r="DF24" s="1"/>
      <c r="DJ24" s="1"/>
      <c r="DK24" s="1"/>
      <c r="DL24" s="1"/>
      <c r="DN24" s="1"/>
      <c r="DO24" s="1"/>
      <c r="DP24" s="1"/>
      <c r="DQ24" s="1"/>
      <c r="DR24" s="1"/>
      <c r="DS24" s="1"/>
      <c r="DT24" s="1"/>
      <c r="DU24" s="1"/>
      <c r="EA24" s="1"/>
      <c r="EB24" s="1"/>
      <c r="EC24" s="1"/>
      <c r="EE24" s="1"/>
      <c r="EF24" s="1"/>
      <c r="EP24" s="1"/>
      <c r="ES24" s="1"/>
      <c r="EU24" s="1"/>
      <c r="FD24" s="35"/>
      <c r="FE24" s="35"/>
      <c r="FF24" s="35"/>
      <c r="FG24" s="35"/>
      <c r="FI24" s="1"/>
      <c r="FS24" s="1"/>
      <c r="FU24" s="1"/>
      <c r="GI24" s="1"/>
      <c r="GL24" s="1"/>
      <c r="GN24" s="1"/>
    </row>
    <row r="25" ht="16.5">
      <c r="E25" s="10"/>
    </row>
    <row r="26" ht="16.5">
      <c r="E26" s="10"/>
    </row>
    <row r="27" ht="16.5">
      <c r="E27" s="10"/>
    </row>
    <row r="28" ht="16.5">
      <c r="E28" s="10"/>
    </row>
    <row r="29" ht="16.5">
      <c r="E29" s="10"/>
    </row>
    <row r="30" ht="16.5">
      <c r="E30" s="10"/>
    </row>
    <row r="31" ht="16.5">
      <c r="E31" s="10"/>
    </row>
    <row r="32" ht="16.5">
      <c r="E32" s="10"/>
    </row>
    <row r="33" ht="16.5">
      <c r="E33" s="10"/>
    </row>
    <row r="34" ht="16.5">
      <c r="E34" s="10"/>
    </row>
    <row r="35" ht="16.5">
      <c r="E35" s="10"/>
    </row>
    <row r="36" ht="16.5">
      <c r="E36" s="10"/>
    </row>
    <row r="37" ht="16.5">
      <c r="E37" s="10"/>
    </row>
    <row r="38" ht="16.5">
      <c r="E38" s="10"/>
    </row>
    <row r="39" ht="16.5">
      <c r="E39" s="10"/>
    </row>
    <row r="40" ht="16.5">
      <c r="E40" s="10"/>
    </row>
    <row r="41" ht="16.5">
      <c r="E41" s="10"/>
    </row>
    <row r="42" ht="16.5">
      <c r="E42" s="10"/>
    </row>
    <row r="43" ht="16.5">
      <c r="E43" s="10"/>
    </row>
    <row r="44" ht="16.5">
      <c r="E44" s="10"/>
    </row>
    <row r="45" ht="16.5">
      <c r="E45" s="10"/>
    </row>
    <row r="46" ht="16.5">
      <c r="E46" s="10"/>
    </row>
    <row r="47" ht="16.5">
      <c r="E47" s="10"/>
    </row>
    <row r="48" ht="16.5">
      <c r="E48" s="10"/>
    </row>
    <row r="49" ht="16.5">
      <c r="E49" s="10"/>
    </row>
    <row r="50" ht="16.5">
      <c r="E50" s="10"/>
    </row>
    <row r="51" ht="16.5">
      <c r="E51" s="10"/>
    </row>
    <row r="52" ht="16.5">
      <c r="E52" s="10"/>
    </row>
    <row r="53" ht="16.5">
      <c r="E53" s="10"/>
    </row>
    <row r="54" ht="16.5">
      <c r="E54" s="10"/>
    </row>
    <row r="55" ht="16.5">
      <c r="E55" s="10"/>
    </row>
    <row r="56" ht="16.5">
      <c r="E56" s="10"/>
    </row>
    <row r="57" ht="16.5">
      <c r="E57" s="10"/>
    </row>
    <row r="58" ht="16.5">
      <c r="E58" s="10"/>
    </row>
    <row r="59" ht="16.5">
      <c r="E59" s="10"/>
    </row>
    <row r="60" ht="16.5">
      <c r="E60" s="10"/>
    </row>
    <row r="61" ht="16.5">
      <c r="E61" s="10"/>
    </row>
    <row r="62" ht="16.5">
      <c r="E62" s="10"/>
    </row>
    <row r="63" ht="16.5">
      <c r="E63" s="10"/>
    </row>
    <row r="64" ht="16.5">
      <c r="E64" s="10"/>
    </row>
    <row r="65" ht="16.5">
      <c r="E65" s="10"/>
    </row>
    <row r="66" ht="16.5">
      <c r="E66" s="10"/>
    </row>
    <row r="67" ht="16.5">
      <c r="E67" s="10"/>
    </row>
    <row r="68" ht="16.5">
      <c r="E68" s="10"/>
    </row>
    <row r="69" ht="16.5">
      <c r="E69" s="10"/>
    </row>
    <row r="70" ht="16.5">
      <c r="E70" s="10"/>
    </row>
    <row r="71" ht="16.5">
      <c r="E71" s="10"/>
    </row>
    <row r="72" ht="16.5">
      <c r="E72" s="10"/>
    </row>
    <row r="73" ht="16.5">
      <c r="E73" s="10"/>
    </row>
    <row r="74" ht="16.5">
      <c r="E74" s="10"/>
    </row>
    <row r="75" ht="16.5">
      <c r="E75" s="10"/>
    </row>
    <row r="76" ht="16.5">
      <c r="E76" s="10"/>
    </row>
    <row r="77" ht="16.5">
      <c r="E77" s="10"/>
    </row>
    <row r="78" ht="16.5">
      <c r="E78" s="10"/>
    </row>
    <row r="79" ht="16.5">
      <c r="E79" s="10"/>
    </row>
    <row r="80" ht="16.5">
      <c r="E80" s="10"/>
    </row>
    <row r="81" ht="16.5">
      <c r="E81" s="10"/>
    </row>
    <row r="82" ht="16.5">
      <c r="E82" s="10"/>
    </row>
    <row r="83" ht="16.5">
      <c r="E83" s="10"/>
    </row>
    <row r="84" ht="16.5">
      <c r="E84" s="10"/>
    </row>
    <row r="85" ht="16.5">
      <c r="E85" s="10"/>
    </row>
    <row r="86" ht="16.5">
      <c r="E86" s="10"/>
    </row>
    <row r="87" ht="16.5">
      <c r="E87" s="10"/>
    </row>
    <row r="88" ht="16.5">
      <c r="E88" s="10"/>
    </row>
    <row r="89" ht="16.5">
      <c r="E89" s="10"/>
    </row>
    <row r="90" ht="16.5">
      <c r="E90" s="10"/>
    </row>
    <row r="91" ht="16.5">
      <c r="E91" s="10"/>
    </row>
    <row r="92" ht="16.5">
      <c r="E92" s="10"/>
    </row>
    <row r="93" ht="16.5">
      <c r="E93" s="10"/>
    </row>
    <row r="94" ht="16.5">
      <c r="E94" s="10"/>
    </row>
    <row r="95" ht="16.5">
      <c r="E95" s="10"/>
    </row>
    <row r="96" ht="16.5">
      <c r="E96" s="10"/>
    </row>
    <row r="97" ht="16.5">
      <c r="E97" s="10"/>
    </row>
    <row r="98" ht="16.5">
      <c r="E98" s="10"/>
    </row>
    <row r="99" ht="16.5">
      <c r="E99" s="10"/>
    </row>
    <row r="100" ht="16.5">
      <c r="E100" s="10"/>
    </row>
    <row r="101" ht="16.5">
      <c r="E101" s="10"/>
    </row>
    <row r="102" ht="16.5">
      <c r="E102" s="10"/>
    </row>
    <row r="103" ht="16.5">
      <c r="E103" s="10"/>
    </row>
    <row r="104" ht="16.5">
      <c r="E104" s="10"/>
    </row>
    <row r="105" ht="16.5">
      <c r="E105" s="10"/>
    </row>
    <row r="106" ht="16.5">
      <c r="E106" s="10"/>
    </row>
    <row r="107" ht="16.5">
      <c r="E107" s="10"/>
    </row>
    <row r="108" ht="16.5">
      <c r="E108" s="10"/>
    </row>
    <row r="109" ht="16.5">
      <c r="E109" s="10"/>
    </row>
    <row r="110" ht="16.5">
      <c r="E110" s="10"/>
    </row>
    <row r="111" ht="16.5">
      <c r="E111" s="10"/>
    </row>
    <row r="112" ht="16.5">
      <c r="E112" s="10"/>
    </row>
    <row r="113" ht="16.5">
      <c r="E113" s="10"/>
    </row>
    <row r="114" ht="16.5">
      <c r="E114" s="10"/>
    </row>
    <row r="115" ht="16.5">
      <c r="E115" s="10"/>
    </row>
    <row r="116" ht="16.5">
      <c r="E116" s="10"/>
    </row>
    <row r="117" ht="16.5">
      <c r="E117" s="10"/>
    </row>
    <row r="118" ht="16.5">
      <c r="E118" s="10"/>
    </row>
    <row r="119" ht="16.5">
      <c r="E119" s="10"/>
    </row>
    <row r="120" ht="16.5">
      <c r="E120" s="10"/>
    </row>
    <row r="121" ht="16.5">
      <c r="E121" s="10"/>
    </row>
    <row r="122" ht="16.5">
      <c r="E122" s="10"/>
    </row>
    <row r="123" ht="16.5">
      <c r="E123" s="10"/>
    </row>
    <row r="124" ht="16.5">
      <c r="E124" s="10"/>
    </row>
    <row r="125" ht="16.5">
      <c r="E125" s="10"/>
    </row>
    <row r="126" ht="16.5">
      <c r="E126" s="10"/>
    </row>
    <row r="127" ht="16.5">
      <c r="E127" s="10"/>
    </row>
    <row r="128" ht="16.5">
      <c r="E128" s="10"/>
    </row>
    <row r="129" ht="16.5">
      <c r="E129" s="10"/>
    </row>
    <row r="130" ht="16.5">
      <c r="E130" s="10"/>
    </row>
    <row r="131" ht="16.5">
      <c r="E131" s="10"/>
    </row>
    <row r="132" ht="16.5">
      <c r="E132" s="10"/>
    </row>
    <row r="133" ht="16.5">
      <c r="E133" s="10"/>
    </row>
    <row r="134" ht="16.5">
      <c r="E134" s="10"/>
    </row>
    <row r="135" ht="16.5">
      <c r="E135" s="10"/>
    </row>
    <row r="136" ht="16.5">
      <c r="E136" s="10"/>
    </row>
    <row r="137" ht="16.5">
      <c r="E137" s="10"/>
    </row>
    <row r="138" ht="16.5">
      <c r="E138" s="10"/>
    </row>
    <row r="139" ht="16.5">
      <c r="E139" s="10"/>
    </row>
    <row r="140" ht="16.5">
      <c r="E140" s="10"/>
    </row>
    <row r="141" ht="16.5">
      <c r="E141" s="10"/>
    </row>
    <row r="142" ht="16.5">
      <c r="E142" s="10"/>
    </row>
    <row r="143" ht="16.5">
      <c r="E143" s="10"/>
    </row>
    <row r="144" ht="16.5">
      <c r="E144" s="10"/>
    </row>
    <row r="145" ht="16.5">
      <c r="E145" s="10"/>
    </row>
    <row r="146" ht="16.5">
      <c r="E146" s="10"/>
    </row>
    <row r="147" ht="16.5">
      <c r="E147" s="10"/>
    </row>
    <row r="148" ht="16.5">
      <c r="E148" s="10"/>
    </row>
    <row r="149" ht="16.5">
      <c r="E149" s="10"/>
    </row>
    <row r="150" ht="16.5">
      <c r="E150" s="10"/>
    </row>
    <row r="151" ht="16.5">
      <c r="E151" s="10"/>
    </row>
    <row r="152" ht="16.5">
      <c r="E152" s="10"/>
    </row>
    <row r="153" ht="16.5">
      <c r="E153" s="10"/>
    </row>
    <row r="154" ht="16.5">
      <c r="E154" s="10"/>
    </row>
    <row r="155" ht="16.5">
      <c r="E155" s="10"/>
    </row>
    <row r="156" ht="16.5">
      <c r="E156" s="10"/>
    </row>
    <row r="157" ht="16.5">
      <c r="E157" s="10"/>
    </row>
    <row r="158" ht="16.5">
      <c r="E158" s="10"/>
    </row>
    <row r="159" ht="16.5">
      <c r="E159" s="10"/>
    </row>
    <row r="160" ht="16.5">
      <c r="E160" s="10"/>
    </row>
    <row r="161" ht="16.5">
      <c r="E161" s="10"/>
    </row>
    <row r="162" ht="16.5">
      <c r="E162" s="10"/>
    </row>
    <row r="163" ht="16.5">
      <c r="E163" s="10"/>
    </row>
    <row r="164" ht="16.5">
      <c r="E164" s="10"/>
    </row>
    <row r="165" ht="16.5">
      <c r="E165" s="10"/>
    </row>
    <row r="166" ht="16.5">
      <c r="E166" s="10"/>
    </row>
    <row r="167" ht="16.5">
      <c r="E167" s="10"/>
    </row>
    <row r="168" ht="16.5">
      <c r="E168" s="10"/>
    </row>
    <row r="169" ht="16.5">
      <c r="E169" s="10"/>
    </row>
    <row r="170" ht="16.5">
      <c r="E170" s="10"/>
    </row>
    <row r="171" ht="16.5">
      <c r="E171" s="10"/>
    </row>
    <row r="172" ht="16.5">
      <c r="E172" s="10"/>
    </row>
    <row r="173" ht="16.5">
      <c r="E173" s="10"/>
    </row>
    <row r="174" ht="16.5">
      <c r="E174" s="10"/>
    </row>
    <row r="175" ht="16.5">
      <c r="E175" s="10"/>
    </row>
    <row r="176" ht="16.5">
      <c r="E176" s="10"/>
    </row>
    <row r="177" ht="16.5">
      <c r="E177" s="10"/>
    </row>
    <row r="178" ht="16.5">
      <c r="E178" s="10"/>
    </row>
    <row r="179" ht="16.5">
      <c r="E179" s="10"/>
    </row>
    <row r="180" ht="16.5">
      <c r="E180" s="10"/>
    </row>
    <row r="181" ht="16.5">
      <c r="E181" s="10"/>
    </row>
    <row r="182" ht="16.5">
      <c r="E182" s="10"/>
    </row>
    <row r="183" ht="16.5">
      <c r="E183" s="10"/>
    </row>
    <row r="184" ht="16.5">
      <c r="E184" s="10"/>
    </row>
    <row r="185" ht="16.5">
      <c r="E185" s="10"/>
    </row>
    <row r="186" ht="16.5">
      <c r="E186" s="10"/>
    </row>
    <row r="187" ht="16.5">
      <c r="E187" s="10"/>
    </row>
    <row r="188" ht="16.5">
      <c r="E188" s="10"/>
    </row>
    <row r="189" ht="16.5">
      <c r="E189" s="10"/>
    </row>
    <row r="190" ht="16.5">
      <c r="E190" s="10"/>
    </row>
    <row r="191" ht="16.5">
      <c r="E191" s="10"/>
    </row>
    <row r="192" ht="16.5">
      <c r="E192" s="10"/>
    </row>
    <row r="193" ht="16.5">
      <c r="E193" s="10"/>
    </row>
    <row r="194" ht="16.5">
      <c r="E194" s="10"/>
    </row>
    <row r="195" ht="16.5">
      <c r="E195" s="10"/>
    </row>
    <row r="196" ht="16.5">
      <c r="E196" s="10"/>
    </row>
    <row r="197" ht="16.5">
      <c r="E197" s="10"/>
    </row>
    <row r="198" ht="16.5">
      <c r="E198" s="10"/>
    </row>
    <row r="199" ht="16.5">
      <c r="E199" s="10"/>
    </row>
    <row r="200" ht="16.5">
      <c r="E200" s="10"/>
    </row>
    <row r="201" ht="16.5">
      <c r="E201" s="10"/>
    </row>
    <row r="202" ht="16.5">
      <c r="E202" s="10"/>
    </row>
    <row r="203" ht="16.5">
      <c r="E203" s="10"/>
    </row>
    <row r="204" ht="16.5">
      <c r="E204" s="10"/>
    </row>
    <row r="205" ht="16.5">
      <c r="E205" s="10"/>
    </row>
    <row r="206" ht="16.5">
      <c r="E206" s="10"/>
    </row>
    <row r="207" ht="16.5">
      <c r="E207" s="10"/>
    </row>
    <row r="208" ht="16.5">
      <c r="E208" s="10"/>
    </row>
    <row r="209" ht="16.5">
      <c r="E209" s="10"/>
    </row>
    <row r="210" ht="16.5">
      <c r="E210" s="10"/>
    </row>
    <row r="211" ht="16.5">
      <c r="E211" s="10"/>
    </row>
    <row r="212" ht="16.5">
      <c r="E212" s="10"/>
    </row>
    <row r="213" ht="16.5">
      <c r="E213" s="10"/>
    </row>
    <row r="214" ht="16.5">
      <c r="E214" s="10"/>
    </row>
    <row r="215" ht="16.5">
      <c r="E215" s="10"/>
    </row>
    <row r="216" ht="16.5">
      <c r="E216" s="10"/>
    </row>
    <row r="217" ht="16.5">
      <c r="E217" s="10"/>
    </row>
    <row r="218" ht="16.5">
      <c r="E218" s="10"/>
    </row>
    <row r="219" ht="16.5">
      <c r="E219" s="10"/>
    </row>
    <row r="220" ht="16.5">
      <c r="E220" s="10"/>
    </row>
    <row r="221" ht="16.5">
      <c r="E221" s="10"/>
    </row>
    <row r="222" ht="16.5">
      <c r="E222" s="10"/>
    </row>
    <row r="223" ht="16.5">
      <c r="E223" s="10"/>
    </row>
    <row r="224" ht="16.5">
      <c r="E224" s="10"/>
    </row>
    <row r="225" ht="16.5">
      <c r="E225" s="10"/>
    </row>
    <row r="226" ht="16.5">
      <c r="E226" s="10"/>
    </row>
    <row r="227" ht="16.5">
      <c r="E227" s="10"/>
    </row>
    <row r="228" ht="16.5">
      <c r="E228" s="10"/>
    </row>
    <row r="229" ht="16.5">
      <c r="E229" s="10"/>
    </row>
    <row r="230" ht="16.5">
      <c r="E230" s="10"/>
    </row>
    <row r="231" ht="16.5">
      <c r="E231" s="10"/>
    </row>
    <row r="232" ht="16.5">
      <c r="E232" s="10"/>
    </row>
    <row r="233" ht="16.5">
      <c r="E233" s="10"/>
    </row>
    <row r="234" ht="16.5">
      <c r="E234" s="10"/>
    </row>
    <row r="235" ht="16.5">
      <c r="E235" s="10"/>
    </row>
    <row r="236" ht="16.5">
      <c r="E236" s="10"/>
    </row>
    <row r="237" ht="16.5">
      <c r="E237" s="10"/>
    </row>
    <row r="238" ht="16.5">
      <c r="E238" s="10"/>
    </row>
    <row r="239" ht="16.5">
      <c r="E239" s="10"/>
    </row>
    <row r="240" ht="16.5">
      <c r="E240" s="10"/>
    </row>
    <row r="241" ht="16.5">
      <c r="E241" s="10"/>
    </row>
    <row r="242" ht="16.5">
      <c r="E242" s="10"/>
    </row>
    <row r="243" ht="16.5">
      <c r="E243" s="10"/>
    </row>
    <row r="244" ht="16.5">
      <c r="E244" s="10"/>
    </row>
    <row r="245" ht="16.5">
      <c r="E245" s="10"/>
    </row>
    <row r="246" ht="16.5">
      <c r="E246" s="10"/>
    </row>
    <row r="247" ht="16.5">
      <c r="E247" s="10"/>
    </row>
    <row r="248" ht="16.5">
      <c r="E248" s="10"/>
    </row>
    <row r="249" ht="16.5">
      <c r="E249" s="10"/>
    </row>
    <row r="250" ht="16.5">
      <c r="E250" s="10"/>
    </row>
    <row r="251" ht="16.5">
      <c r="E251" s="10"/>
    </row>
    <row r="252" ht="16.5">
      <c r="E252" s="10"/>
    </row>
    <row r="253" ht="16.5">
      <c r="E253" s="10"/>
    </row>
    <row r="254" ht="16.5">
      <c r="E254" s="10"/>
    </row>
    <row r="255" ht="16.5">
      <c r="E255" s="10"/>
    </row>
    <row r="256" ht="16.5">
      <c r="E256" s="10"/>
    </row>
    <row r="257" ht="16.5">
      <c r="E257" s="10"/>
    </row>
    <row r="258" ht="16.5">
      <c r="E258" s="10"/>
    </row>
    <row r="259" ht="16.5">
      <c r="E259" s="10"/>
    </row>
    <row r="260" ht="16.5">
      <c r="E260" s="10"/>
    </row>
    <row r="261" ht="16.5">
      <c r="E261" s="10"/>
    </row>
    <row r="262" ht="16.5">
      <c r="E262" s="10"/>
    </row>
    <row r="263" ht="16.5">
      <c r="E263" s="10"/>
    </row>
    <row r="264" ht="16.5">
      <c r="E264" s="10"/>
    </row>
    <row r="265" ht="16.5">
      <c r="E265" s="10"/>
    </row>
    <row r="266" ht="16.5">
      <c r="E266" s="10"/>
    </row>
    <row r="267" ht="16.5">
      <c r="E267" s="10"/>
    </row>
    <row r="268" ht="16.5">
      <c r="E268" s="10"/>
    </row>
    <row r="269" ht="16.5">
      <c r="E269" s="10"/>
    </row>
    <row r="270" ht="16.5">
      <c r="E270" s="10"/>
    </row>
    <row r="271" ht="16.5">
      <c r="E271" s="10"/>
    </row>
    <row r="272" ht="16.5">
      <c r="E272" s="10"/>
    </row>
    <row r="273" ht="16.5">
      <c r="E273" s="10"/>
    </row>
    <row r="274" ht="16.5">
      <c r="E274" s="10"/>
    </row>
    <row r="275" ht="16.5">
      <c r="E275" s="10"/>
    </row>
    <row r="276" ht="16.5">
      <c r="E276" s="10"/>
    </row>
    <row r="277" ht="16.5">
      <c r="E277" s="10"/>
    </row>
    <row r="278" ht="16.5">
      <c r="E278" s="10"/>
    </row>
    <row r="279" ht="16.5">
      <c r="E279" s="10"/>
    </row>
    <row r="280" ht="16.5">
      <c r="E280" s="10"/>
    </row>
    <row r="281" ht="16.5">
      <c r="E281" s="10"/>
    </row>
    <row r="282" ht="16.5">
      <c r="E282" s="10"/>
    </row>
    <row r="283" ht="16.5">
      <c r="E283" s="10"/>
    </row>
    <row r="284" ht="16.5">
      <c r="E284" s="10"/>
    </row>
    <row r="285" ht="16.5">
      <c r="E285" s="10"/>
    </row>
    <row r="286" ht="16.5">
      <c r="E286" s="10"/>
    </row>
    <row r="287" ht="16.5">
      <c r="E287" s="10"/>
    </row>
    <row r="288" ht="16.5">
      <c r="E288" s="10"/>
    </row>
    <row r="289" ht="16.5">
      <c r="E289" s="10"/>
    </row>
    <row r="290" ht="16.5">
      <c r="E290" s="10"/>
    </row>
    <row r="291" ht="16.5">
      <c r="E291" s="10"/>
    </row>
    <row r="292" ht="16.5">
      <c r="E292" s="10"/>
    </row>
    <row r="293" ht="16.5">
      <c r="E293" s="10"/>
    </row>
    <row r="294" ht="16.5">
      <c r="E294" s="10"/>
    </row>
    <row r="295" ht="16.5">
      <c r="E295" s="10"/>
    </row>
    <row r="296" ht="16.5">
      <c r="E296" s="10"/>
    </row>
    <row r="297" ht="16.5">
      <c r="E297" s="10"/>
    </row>
    <row r="298" ht="16.5">
      <c r="E298" s="10"/>
    </row>
    <row r="299" ht="16.5">
      <c r="E299" s="10"/>
    </row>
    <row r="300" ht="16.5">
      <c r="E300" s="10"/>
    </row>
    <row r="301" ht="16.5">
      <c r="E301" s="10"/>
    </row>
    <row r="302" ht="16.5">
      <c r="E302" s="10"/>
    </row>
    <row r="303" ht="16.5">
      <c r="E303" s="10"/>
    </row>
    <row r="304" ht="16.5">
      <c r="E304" s="10"/>
    </row>
    <row r="305" ht="16.5">
      <c r="E305" s="10"/>
    </row>
    <row r="306" ht="16.5">
      <c r="E306" s="10"/>
    </row>
    <row r="307" ht="16.5">
      <c r="E307" s="10"/>
    </row>
    <row r="308" ht="16.5">
      <c r="E308" s="10"/>
    </row>
    <row r="309" ht="16.5">
      <c r="E309" s="10"/>
    </row>
    <row r="310" ht="16.5">
      <c r="E310" s="10"/>
    </row>
    <row r="311" ht="16.5">
      <c r="E311" s="10"/>
    </row>
    <row r="312" ht="16.5">
      <c r="E312" s="10"/>
    </row>
    <row r="313" ht="16.5">
      <c r="E313" s="10"/>
    </row>
    <row r="314" ht="16.5">
      <c r="E314" s="10"/>
    </row>
    <row r="315" ht="16.5">
      <c r="E315" s="10"/>
    </row>
    <row r="316" ht="16.5">
      <c r="E316" s="10"/>
    </row>
    <row r="317" ht="16.5">
      <c r="E317" s="10"/>
    </row>
    <row r="318" ht="16.5">
      <c r="E318" s="10"/>
    </row>
    <row r="319" ht="16.5">
      <c r="E319" s="10"/>
    </row>
    <row r="320" ht="16.5">
      <c r="E320" s="10"/>
    </row>
    <row r="321" ht="16.5">
      <c r="E321" s="10"/>
    </row>
    <row r="322" ht="16.5">
      <c r="E322" s="10"/>
    </row>
    <row r="323" ht="16.5">
      <c r="E323" s="10"/>
    </row>
    <row r="324" ht="16.5">
      <c r="E324" s="10"/>
    </row>
    <row r="325" ht="16.5">
      <c r="E325" s="10"/>
    </row>
    <row r="326" ht="16.5">
      <c r="E326" s="10"/>
    </row>
    <row r="327" ht="16.5">
      <c r="E327" s="10"/>
    </row>
    <row r="328" ht="16.5">
      <c r="E328" s="10"/>
    </row>
    <row r="329" ht="16.5">
      <c r="E329" s="10"/>
    </row>
    <row r="330" ht="16.5">
      <c r="E330" s="10"/>
    </row>
    <row r="331" ht="16.5">
      <c r="E331" s="10"/>
    </row>
    <row r="332" ht="16.5">
      <c r="E332" s="10"/>
    </row>
    <row r="333" ht="16.5">
      <c r="E333" s="10"/>
    </row>
    <row r="334" ht="16.5">
      <c r="E334" s="10"/>
    </row>
    <row r="335" ht="16.5">
      <c r="E335" s="10"/>
    </row>
    <row r="336" ht="16.5">
      <c r="E336" s="10"/>
    </row>
    <row r="337" ht="16.5">
      <c r="E337" s="10"/>
    </row>
    <row r="338" ht="16.5">
      <c r="E338" s="10"/>
    </row>
    <row r="339" ht="16.5">
      <c r="E339" s="10"/>
    </row>
    <row r="340" ht="16.5">
      <c r="E340" s="10"/>
    </row>
    <row r="341" ht="16.5">
      <c r="E341" s="10"/>
    </row>
    <row r="342" ht="16.5">
      <c r="E342" s="10"/>
    </row>
    <row r="343" ht="16.5">
      <c r="E343" s="10"/>
    </row>
    <row r="344" ht="16.5">
      <c r="E344" s="10"/>
    </row>
    <row r="345" ht="16.5">
      <c r="E345" s="10"/>
    </row>
    <row r="346" ht="16.5">
      <c r="E346" s="10"/>
    </row>
    <row r="347" ht="16.5">
      <c r="E347" s="10"/>
    </row>
    <row r="348" ht="16.5">
      <c r="E348" s="10"/>
    </row>
    <row r="349" ht="16.5">
      <c r="E349" s="10"/>
    </row>
    <row r="350" ht="16.5">
      <c r="E350" s="10"/>
    </row>
    <row r="351" ht="16.5">
      <c r="E351" s="10"/>
    </row>
    <row r="352" ht="16.5">
      <c r="E352" s="10"/>
    </row>
    <row r="353" ht="16.5">
      <c r="E353" s="10"/>
    </row>
    <row r="354" ht="16.5">
      <c r="E354" s="10"/>
    </row>
    <row r="355" ht="16.5">
      <c r="E355" s="10"/>
    </row>
    <row r="356" ht="16.5">
      <c r="E356" s="10"/>
    </row>
    <row r="357" ht="16.5">
      <c r="E357" s="10"/>
    </row>
    <row r="358" ht="16.5">
      <c r="E358" s="10"/>
    </row>
    <row r="359" ht="16.5">
      <c r="E359" s="10"/>
    </row>
    <row r="360" ht="16.5">
      <c r="E360" s="10"/>
    </row>
    <row r="361" ht="16.5">
      <c r="E361" s="10"/>
    </row>
    <row r="362" ht="16.5">
      <c r="E362" s="10"/>
    </row>
    <row r="363" ht="16.5">
      <c r="E363" s="10"/>
    </row>
    <row r="364" ht="16.5">
      <c r="E364" s="10"/>
    </row>
    <row r="365" ht="16.5">
      <c r="E365" s="10"/>
    </row>
    <row r="366" ht="16.5">
      <c r="E366" s="10"/>
    </row>
    <row r="367" ht="16.5">
      <c r="E367" s="10"/>
    </row>
    <row r="368" ht="16.5">
      <c r="E368" s="10"/>
    </row>
    <row r="369" ht="16.5">
      <c r="E369" s="10"/>
    </row>
    <row r="370" ht="16.5">
      <c r="E370" s="10"/>
    </row>
    <row r="371" ht="16.5">
      <c r="E371" s="10"/>
    </row>
    <row r="372" ht="16.5">
      <c r="E372" s="10"/>
    </row>
    <row r="373" ht="16.5">
      <c r="E373" s="10"/>
    </row>
    <row r="374" ht="16.5">
      <c r="E374" s="10"/>
    </row>
    <row r="375" ht="16.5">
      <c r="E375" s="10"/>
    </row>
    <row r="376" ht="16.5">
      <c r="E376" s="10"/>
    </row>
    <row r="377" ht="16.5">
      <c r="E377" s="10"/>
    </row>
    <row r="378" ht="16.5">
      <c r="E378" s="10"/>
    </row>
    <row r="379" ht="16.5">
      <c r="E379" s="10"/>
    </row>
    <row r="380" ht="16.5">
      <c r="E380" s="10"/>
    </row>
    <row r="381" ht="16.5">
      <c r="E381" s="10"/>
    </row>
    <row r="382" ht="16.5">
      <c r="E382" s="10"/>
    </row>
    <row r="383" ht="16.5">
      <c r="E383" s="10"/>
    </row>
    <row r="384" ht="16.5">
      <c r="E384" s="10"/>
    </row>
    <row r="385" ht="16.5">
      <c r="E385" s="10"/>
    </row>
    <row r="386" ht="16.5">
      <c r="E386" s="10"/>
    </row>
    <row r="387" ht="16.5">
      <c r="E387" s="10"/>
    </row>
    <row r="388" ht="16.5">
      <c r="E388" s="10"/>
    </row>
    <row r="389" ht="16.5">
      <c r="E389" s="10"/>
    </row>
    <row r="390" ht="16.5">
      <c r="E390" s="10"/>
    </row>
    <row r="391" ht="16.5">
      <c r="E391" s="10"/>
    </row>
    <row r="392" ht="16.5">
      <c r="E392" s="10"/>
    </row>
    <row r="393" ht="16.5">
      <c r="E393" s="10"/>
    </row>
    <row r="394" ht="16.5">
      <c r="E394" s="10"/>
    </row>
    <row r="395" ht="16.5">
      <c r="E395" s="10"/>
    </row>
    <row r="396" ht="16.5">
      <c r="E396" s="10"/>
    </row>
    <row r="397" ht="16.5">
      <c r="E397" s="10"/>
    </row>
    <row r="398" ht="16.5">
      <c r="E398" s="10"/>
    </row>
    <row r="399" ht="16.5">
      <c r="E399" s="10"/>
    </row>
    <row r="400" ht="16.5">
      <c r="E400" s="10"/>
    </row>
    <row r="401" ht="16.5">
      <c r="E401" s="10"/>
    </row>
    <row r="402" ht="16.5">
      <c r="E402" s="10"/>
    </row>
    <row r="403" ht="16.5">
      <c r="E403" s="10"/>
    </row>
    <row r="404" ht="16.5">
      <c r="E404" s="10"/>
    </row>
    <row r="405" ht="16.5">
      <c r="E405" s="10"/>
    </row>
    <row r="406" ht="16.5">
      <c r="E406" s="10"/>
    </row>
    <row r="407" ht="16.5">
      <c r="E407" s="10"/>
    </row>
    <row r="408" ht="16.5">
      <c r="E408" s="10"/>
    </row>
    <row r="409" ht="16.5">
      <c r="E409" s="10"/>
    </row>
    <row r="410" ht="16.5">
      <c r="E410" s="10"/>
    </row>
    <row r="411" ht="16.5">
      <c r="E411" s="10"/>
    </row>
    <row r="412" ht="16.5">
      <c r="E412" s="10"/>
    </row>
    <row r="413" ht="16.5">
      <c r="E413" s="10"/>
    </row>
    <row r="414" ht="16.5">
      <c r="E414" s="10"/>
    </row>
    <row r="415" ht="16.5">
      <c r="E415" s="10"/>
    </row>
    <row r="416" ht="16.5">
      <c r="E416" s="10"/>
    </row>
    <row r="417" ht="16.5">
      <c r="E417" s="10"/>
    </row>
    <row r="418" ht="16.5">
      <c r="E418" s="10"/>
    </row>
    <row r="419" ht="16.5">
      <c r="E419" s="10"/>
    </row>
    <row r="420" ht="16.5">
      <c r="E420" s="10"/>
    </row>
    <row r="421" ht="16.5">
      <c r="E421" s="10"/>
    </row>
    <row r="422" ht="16.5">
      <c r="E422" s="10"/>
    </row>
    <row r="423" ht="16.5">
      <c r="E423" s="10"/>
    </row>
    <row r="424" ht="16.5">
      <c r="E424" s="10"/>
    </row>
    <row r="425" ht="16.5">
      <c r="E425" s="10"/>
    </row>
    <row r="426" ht="16.5">
      <c r="E426" s="10"/>
    </row>
    <row r="427" ht="16.5">
      <c r="E427" s="10"/>
    </row>
    <row r="428" ht="16.5">
      <c r="E428" s="10"/>
    </row>
    <row r="429" ht="16.5">
      <c r="E429" s="10"/>
    </row>
    <row r="430" ht="16.5">
      <c r="E430" s="10"/>
    </row>
    <row r="431" ht="16.5">
      <c r="E431" s="10"/>
    </row>
    <row r="432" ht="16.5">
      <c r="E432" s="10"/>
    </row>
    <row r="433" ht="16.5">
      <c r="E433" s="10"/>
    </row>
    <row r="434" ht="16.5">
      <c r="E434" s="10"/>
    </row>
    <row r="435" ht="16.5">
      <c r="E435" s="10"/>
    </row>
    <row r="436" ht="16.5">
      <c r="E436" s="10"/>
    </row>
    <row r="437" ht="16.5">
      <c r="E437" s="10"/>
    </row>
    <row r="438" ht="16.5">
      <c r="E438" s="10"/>
    </row>
    <row r="439" ht="16.5">
      <c r="E439" s="10"/>
    </row>
    <row r="440" ht="16.5">
      <c r="E440" s="10"/>
    </row>
    <row r="441" ht="16.5">
      <c r="E441" s="10"/>
    </row>
    <row r="442" ht="16.5">
      <c r="E442" s="10"/>
    </row>
    <row r="443" ht="16.5">
      <c r="E443" s="10"/>
    </row>
    <row r="444" ht="16.5">
      <c r="E444" s="10"/>
    </row>
    <row r="445" ht="16.5">
      <c r="E445" s="10"/>
    </row>
    <row r="446" ht="16.5">
      <c r="E446" s="10"/>
    </row>
    <row r="447" ht="16.5">
      <c r="E447" s="10"/>
    </row>
    <row r="448" ht="16.5">
      <c r="E448" s="10"/>
    </row>
    <row r="449" ht="16.5">
      <c r="E449" s="10"/>
    </row>
    <row r="450" ht="16.5">
      <c r="E450" s="10"/>
    </row>
    <row r="451" ht="16.5">
      <c r="E451" s="10"/>
    </row>
    <row r="452" ht="16.5">
      <c r="E45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5"/>
  <sheetViews>
    <sheetView zoomScale="60" zoomScaleNormal="60" zoomScalePageLayoutView="0" workbookViewId="0" topLeftCell="A1">
      <selection activeCell="Q2" sqref="Q2"/>
    </sheetView>
  </sheetViews>
  <sheetFormatPr defaultColWidth="9.00390625" defaultRowHeight="16.5"/>
  <cols>
    <col min="1" max="14" width="9.00390625" style="39" customWidth="1"/>
    <col min="15" max="15" width="27.25390625" style="39" bestFit="1" customWidth="1"/>
    <col min="16" max="16" width="27.375" style="39" customWidth="1"/>
    <col min="17" max="17" width="17.25390625" style="39" customWidth="1"/>
    <col min="18" max="18" width="15.125" style="39" customWidth="1"/>
    <col min="19" max="22" width="9.00390625" style="39" customWidth="1"/>
    <col min="23" max="23" width="49.50390625" style="39" customWidth="1"/>
    <col min="24" max="16384" width="9.00390625" style="39" customWidth="1"/>
  </cols>
  <sheetData>
    <row r="1" ht="19.5">
      <c r="F1" s="41" t="s">
        <v>819</v>
      </c>
    </row>
    <row r="2" spans="1:27" s="42" customFormat="1" ht="39">
      <c r="A2" s="42" t="s">
        <v>28</v>
      </c>
      <c r="B2" s="42" t="s">
        <v>29</v>
      </c>
      <c r="C2" s="42" t="s">
        <v>30</v>
      </c>
      <c r="D2" s="42" t="s">
        <v>31</v>
      </c>
      <c r="E2" s="42" t="s">
        <v>1</v>
      </c>
      <c r="F2" s="42" t="s">
        <v>32</v>
      </c>
      <c r="G2" s="42" t="s">
        <v>378</v>
      </c>
      <c r="H2" s="42" t="s">
        <v>379</v>
      </c>
      <c r="I2" s="42" t="s">
        <v>33</v>
      </c>
      <c r="J2" s="42" t="s">
        <v>34</v>
      </c>
      <c r="K2" s="43" t="s">
        <v>35</v>
      </c>
      <c r="M2" s="43" t="s">
        <v>36</v>
      </c>
      <c r="N2" s="42" t="s">
        <v>822</v>
      </c>
      <c r="O2" s="42" t="s">
        <v>823</v>
      </c>
      <c r="P2" s="42" t="s">
        <v>380</v>
      </c>
      <c r="Q2" s="42" t="s">
        <v>797</v>
      </c>
      <c r="R2" s="42" t="s">
        <v>21</v>
      </c>
      <c r="S2" s="42" t="s">
        <v>382</v>
      </c>
      <c r="T2" s="42" t="s">
        <v>41</v>
      </c>
      <c r="U2" s="42" t="s">
        <v>42</v>
      </c>
      <c r="V2" s="42" t="s">
        <v>43</v>
      </c>
      <c r="W2" s="42" t="s">
        <v>337</v>
      </c>
      <c r="X2" s="42" t="s">
        <v>156</v>
      </c>
      <c r="Y2" s="42" t="s">
        <v>945</v>
      </c>
      <c r="Z2" s="42" t="s">
        <v>955</v>
      </c>
      <c r="AA2" s="42" t="s">
        <v>968</v>
      </c>
    </row>
    <row r="3" spans="1:27" s="42" customFormat="1" ht="19.5">
      <c r="A3" s="42" t="s">
        <v>3</v>
      </c>
      <c r="B3" s="44" t="s">
        <v>833</v>
      </c>
      <c r="C3" s="42" t="s">
        <v>758</v>
      </c>
      <c r="D3" s="45" t="s">
        <v>759</v>
      </c>
      <c r="E3" s="42" t="s">
        <v>4</v>
      </c>
      <c r="F3" s="42" t="s">
        <v>5</v>
      </c>
      <c r="G3" s="42" t="s">
        <v>798</v>
      </c>
      <c r="H3" s="40" t="s">
        <v>824</v>
      </c>
      <c r="I3" s="42" t="s">
        <v>760</v>
      </c>
      <c r="J3" s="42" t="s">
        <v>761</v>
      </c>
      <c r="K3" s="42" t="s">
        <v>762</v>
      </c>
      <c r="M3" s="42" t="s">
        <v>931</v>
      </c>
      <c r="N3" s="42" t="s">
        <v>763</v>
      </c>
      <c r="O3" s="42" t="s">
        <v>37</v>
      </c>
      <c r="P3" s="42" t="s">
        <v>839</v>
      </c>
      <c r="Q3" s="42" t="s">
        <v>992</v>
      </c>
      <c r="R3" s="42" t="s">
        <v>22</v>
      </c>
      <c r="S3" s="40" t="s">
        <v>825</v>
      </c>
      <c r="T3" s="42" t="s">
        <v>799</v>
      </c>
      <c r="U3" s="42" t="s">
        <v>782</v>
      </c>
      <c r="V3" s="42" t="s">
        <v>44</v>
      </c>
      <c r="W3" s="42" t="s">
        <v>934</v>
      </c>
      <c r="X3" s="42" t="s">
        <v>376</v>
      </c>
      <c r="Y3" s="42" t="s">
        <v>946</v>
      </c>
      <c r="Z3" s="42" t="s">
        <v>956</v>
      </c>
      <c r="AA3" s="42" t="s">
        <v>969</v>
      </c>
    </row>
    <row r="4" spans="1:27" s="42" customFormat="1" ht="19.5">
      <c r="A4" s="42" t="s">
        <v>991</v>
      </c>
      <c r="B4" s="44" t="s">
        <v>834</v>
      </c>
      <c r="C4" s="42" t="s">
        <v>764</v>
      </c>
      <c r="D4" s="45" t="s">
        <v>765</v>
      </c>
      <c r="E4" s="42" t="s">
        <v>6</v>
      </c>
      <c r="F4" s="42" t="s">
        <v>7</v>
      </c>
      <c r="G4" s="42" t="s">
        <v>800</v>
      </c>
      <c r="H4" s="40" t="s">
        <v>826</v>
      </c>
      <c r="I4" s="42" t="s">
        <v>766</v>
      </c>
      <c r="J4" s="42" t="s">
        <v>767</v>
      </c>
      <c r="K4" s="42" t="s">
        <v>768</v>
      </c>
      <c r="M4" s="42" t="s">
        <v>932</v>
      </c>
      <c r="N4" s="42" t="s">
        <v>770</v>
      </c>
      <c r="O4" s="42" t="s">
        <v>38</v>
      </c>
      <c r="P4" s="42" t="s">
        <v>837</v>
      </c>
      <c r="Q4" s="42" t="s">
        <v>993</v>
      </c>
      <c r="R4" s="42" t="s">
        <v>23</v>
      </c>
      <c r="S4" s="42" t="s">
        <v>747</v>
      </c>
      <c r="T4" s="42" t="s">
        <v>801</v>
      </c>
      <c r="U4" s="42" t="s">
        <v>783</v>
      </c>
      <c r="V4" s="42" t="s">
        <v>45</v>
      </c>
      <c r="W4" s="42" t="s">
        <v>935</v>
      </c>
      <c r="X4" s="42" t="s">
        <v>377</v>
      </c>
      <c r="Y4" s="42" t="s">
        <v>967</v>
      </c>
      <c r="Z4" s="42" t="s">
        <v>957</v>
      </c>
      <c r="AA4" s="42" t="s">
        <v>971</v>
      </c>
    </row>
    <row r="5" spans="2:26" s="42" customFormat="1" ht="19.5">
      <c r="B5" s="44" t="s">
        <v>835</v>
      </c>
      <c r="D5" s="45" t="s">
        <v>8</v>
      </c>
      <c r="F5" s="42" t="s">
        <v>9</v>
      </c>
      <c r="G5" s="42" t="s">
        <v>802</v>
      </c>
      <c r="I5" s="42" t="s">
        <v>771</v>
      </c>
      <c r="M5" s="42" t="s">
        <v>769</v>
      </c>
      <c r="O5" s="42" t="s">
        <v>39</v>
      </c>
      <c r="P5" s="42" t="s">
        <v>838</v>
      </c>
      <c r="Q5" s="42" t="s">
        <v>994</v>
      </c>
      <c r="R5" s="42" t="s">
        <v>24</v>
      </c>
      <c r="S5" s="42" t="s">
        <v>383</v>
      </c>
      <c r="T5" s="42" t="s">
        <v>803</v>
      </c>
      <c r="V5" s="42" t="s">
        <v>46</v>
      </c>
      <c r="W5" s="42" t="s">
        <v>936</v>
      </c>
      <c r="Z5" s="42" t="s">
        <v>958</v>
      </c>
    </row>
    <row r="6" spans="2:26" s="42" customFormat="1" ht="19.5">
      <c r="B6" s="44" t="s">
        <v>772</v>
      </c>
      <c r="D6" s="45" t="s">
        <v>10</v>
      </c>
      <c r="F6" s="42" t="s">
        <v>11</v>
      </c>
      <c r="G6" s="42" t="s">
        <v>804</v>
      </c>
      <c r="M6" s="42" t="s">
        <v>933</v>
      </c>
      <c r="Q6" s="42" t="s">
        <v>995</v>
      </c>
      <c r="R6" s="42" t="s">
        <v>25</v>
      </c>
      <c r="S6" s="42" t="s">
        <v>384</v>
      </c>
      <c r="T6" s="42" t="s">
        <v>805</v>
      </c>
      <c r="W6" s="42" t="s">
        <v>937</v>
      </c>
      <c r="Z6" s="42" t="s">
        <v>959</v>
      </c>
    </row>
    <row r="7" spans="4:26" s="42" customFormat="1" ht="19.5">
      <c r="D7" s="45" t="s">
        <v>12</v>
      </c>
      <c r="F7" s="42" t="s">
        <v>821</v>
      </c>
      <c r="G7" s="42" t="s">
        <v>806</v>
      </c>
      <c r="Q7" s="42" t="s">
        <v>996</v>
      </c>
      <c r="R7" s="42" t="s">
        <v>26</v>
      </c>
      <c r="S7" s="42" t="s">
        <v>385</v>
      </c>
      <c r="T7" s="42" t="s">
        <v>807</v>
      </c>
      <c r="W7" s="42" t="s">
        <v>938</v>
      </c>
      <c r="Z7" s="42" t="s">
        <v>960</v>
      </c>
    </row>
    <row r="8" spans="4:26" s="42" customFormat="1" ht="19.5">
      <c r="D8" s="45" t="s">
        <v>13</v>
      </c>
      <c r="G8" s="40" t="s">
        <v>826</v>
      </c>
      <c r="Q8" s="42" t="s">
        <v>997</v>
      </c>
      <c r="R8" s="42" t="s">
        <v>27</v>
      </c>
      <c r="S8" s="42" t="s">
        <v>386</v>
      </c>
      <c r="T8" s="42" t="s">
        <v>808</v>
      </c>
      <c r="Z8" s="42" t="s">
        <v>961</v>
      </c>
    </row>
    <row r="9" spans="4:26" s="42" customFormat="1" ht="19.5">
      <c r="D9" s="45" t="s">
        <v>14</v>
      </c>
      <c r="Q9" s="42" t="s">
        <v>998</v>
      </c>
      <c r="S9" s="42" t="s">
        <v>387</v>
      </c>
      <c r="T9" s="42" t="s">
        <v>809</v>
      </c>
      <c r="Z9" s="42" t="s">
        <v>962</v>
      </c>
    </row>
    <row r="10" spans="4:26" s="42" customFormat="1" ht="19.5">
      <c r="D10" s="45" t="s">
        <v>15</v>
      </c>
      <c r="S10" s="42" t="s">
        <v>388</v>
      </c>
      <c r="T10" s="42" t="s">
        <v>810</v>
      </c>
      <c r="Z10" s="42" t="s">
        <v>963</v>
      </c>
    </row>
    <row r="11" spans="4:20" s="42" customFormat="1" ht="19.5">
      <c r="D11" s="45" t="s">
        <v>16</v>
      </c>
      <c r="S11" s="42" t="s">
        <v>389</v>
      </c>
      <c r="T11" s="42" t="s">
        <v>811</v>
      </c>
    </row>
    <row r="12" spans="4:20" s="42" customFormat="1" ht="19.5">
      <c r="D12" s="45" t="s">
        <v>17</v>
      </c>
      <c r="S12" s="42" t="s">
        <v>390</v>
      </c>
      <c r="T12" s="42" t="s">
        <v>812</v>
      </c>
    </row>
    <row r="13" spans="4:20" s="42" customFormat="1" ht="19.5">
      <c r="D13" s="45" t="s">
        <v>18</v>
      </c>
      <c r="S13" s="42" t="s">
        <v>391</v>
      </c>
      <c r="T13" s="42" t="s">
        <v>813</v>
      </c>
    </row>
    <row r="14" spans="4:19" s="42" customFormat="1" ht="19.5">
      <c r="D14" s="45" t="s">
        <v>19</v>
      </c>
      <c r="S14" s="42" t="s">
        <v>392</v>
      </c>
    </row>
    <row r="15" s="42" customFormat="1" ht="19.5">
      <c r="S15" s="42" t="s">
        <v>393</v>
      </c>
    </row>
    <row r="16" s="42" customFormat="1" ht="19.5">
      <c r="S16" s="42" t="s">
        <v>394</v>
      </c>
    </row>
    <row r="17" s="42" customFormat="1" ht="19.5">
      <c r="S17" s="42" t="s">
        <v>395</v>
      </c>
    </row>
    <row r="18" spans="1:19" s="42" customFormat="1" ht="19.5">
      <c r="A18" s="46"/>
      <c r="S18" s="42" t="s">
        <v>396</v>
      </c>
    </row>
    <row r="19" spans="1:19" s="42" customFormat="1" ht="19.5">
      <c r="A19" s="46"/>
      <c r="S19" s="42" t="s">
        <v>397</v>
      </c>
    </row>
    <row r="20" spans="1:19" s="42" customFormat="1" ht="19.5">
      <c r="A20" s="46"/>
      <c r="S20" s="42" t="s">
        <v>398</v>
      </c>
    </row>
    <row r="21" spans="1:19" s="42" customFormat="1" ht="19.5">
      <c r="A21" s="46"/>
      <c r="S21" s="42" t="s">
        <v>399</v>
      </c>
    </row>
    <row r="22" spans="1:19" s="42" customFormat="1" ht="19.5">
      <c r="A22" s="46"/>
      <c r="S22" s="42" t="s">
        <v>400</v>
      </c>
    </row>
    <row r="23" spans="1:19" s="42" customFormat="1" ht="19.5">
      <c r="A23" s="46"/>
      <c r="S23" s="42" t="s">
        <v>401</v>
      </c>
    </row>
    <row r="24" spans="1:19" s="42" customFormat="1" ht="19.5">
      <c r="A24" s="46"/>
      <c r="S24" s="42" t="s">
        <v>402</v>
      </c>
    </row>
    <row r="25" spans="1:19" s="42" customFormat="1" ht="19.5">
      <c r="A25" s="46"/>
      <c r="S25" s="42" t="s">
        <v>403</v>
      </c>
    </row>
    <row r="26" spans="1:19" s="42" customFormat="1" ht="19.5">
      <c r="A26" s="46"/>
      <c r="S26" s="42" t="s">
        <v>404</v>
      </c>
    </row>
    <row r="27" spans="1:19" s="42" customFormat="1" ht="19.5">
      <c r="A27" s="46"/>
      <c r="S27" s="42" t="s">
        <v>405</v>
      </c>
    </row>
    <row r="28" spans="1:19" s="42" customFormat="1" ht="19.5">
      <c r="A28" s="46"/>
      <c r="S28" s="42" t="s">
        <v>406</v>
      </c>
    </row>
    <row r="29" spans="1:19" s="42" customFormat="1" ht="19.5">
      <c r="A29" s="46"/>
      <c r="S29" s="42" t="s">
        <v>407</v>
      </c>
    </row>
    <row r="30" spans="1:19" s="42" customFormat="1" ht="19.5">
      <c r="A30" s="46"/>
      <c r="S30" s="42" t="s">
        <v>408</v>
      </c>
    </row>
    <row r="31" spans="1:19" s="42" customFormat="1" ht="19.5">
      <c r="A31" s="46"/>
      <c r="S31" s="42" t="s">
        <v>409</v>
      </c>
    </row>
    <row r="32" spans="1:19" s="42" customFormat="1" ht="19.5">
      <c r="A32" s="46"/>
      <c r="S32" s="42" t="s">
        <v>410</v>
      </c>
    </row>
    <row r="33" spans="1:19" s="42" customFormat="1" ht="19.5">
      <c r="A33" s="46"/>
      <c r="S33" s="42" t="s">
        <v>411</v>
      </c>
    </row>
    <row r="34" spans="1:19" s="42" customFormat="1" ht="19.5">
      <c r="A34" s="46"/>
      <c r="S34" s="42" t="s">
        <v>412</v>
      </c>
    </row>
    <row r="35" spans="1:19" s="42" customFormat="1" ht="19.5">
      <c r="A35" s="46"/>
      <c r="S35" s="42" t="s">
        <v>413</v>
      </c>
    </row>
    <row r="36" spans="1:19" s="42" customFormat="1" ht="19.5">
      <c r="A36" s="46"/>
      <c r="S36" s="42" t="s">
        <v>414</v>
      </c>
    </row>
    <row r="37" spans="1:19" s="42" customFormat="1" ht="19.5">
      <c r="A37" s="46"/>
      <c r="S37" s="42" t="s">
        <v>415</v>
      </c>
    </row>
    <row r="38" spans="1:19" s="42" customFormat="1" ht="19.5">
      <c r="A38" s="46"/>
      <c r="S38" s="42" t="s">
        <v>416</v>
      </c>
    </row>
    <row r="39" spans="1:19" s="42" customFormat="1" ht="19.5">
      <c r="A39" s="46"/>
      <c r="S39" s="42" t="s">
        <v>417</v>
      </c>
    </row>
    <row r="40" spans="1:19" s="42" customFormat="1" ht="19.5">
      <c r="A40" s="46"/>
      <c r="S40" s="42" t="s">
        <v>418</v>
      </c>
    </row>
    <row r="41" spans="1:19" s="42" customFormat="1" ht="19.5">
      <c r="A41" s="46"/>
      <c r="S41" s="42" t="s">
        <v>419</v>
      </c>
    </row>
    <row r="42" spans="1:19" s="42" customFormat="1" ht="19.5">
      <c r="A42" s="46"/>
      <c r="S42" s="42" t="s">
        <v>420</v>
      </c>
    </row>
    <row r="43" spans="1:19" s="42" customFormat="1" ht="19.5">
      <c r="A43" s="46"/>
      <c r="S43" s="42" t="s">
        <v>421</v>
      </c>
    </row>
    <row r="44" spans="1:19" s="42" customFormat="1" ht="19.5">
      <c r="A44" s="46"/>
      <c r="S44" s="42" t="s">
        <v>422</v>
      </c>
    </row>
    <row r="45" spans="1:19" s="42" customFormat="1" ht="19.5">
      <c r="A45" s="46"/>
      <c r="S45" s="42" t="s">
        <v>423</v>
      </c>
    </row>
    <row r="46" spans="1:19" s="42" customFormat="1" ht="19.5">
      <c r="A46" s="46"/>
      <c r="S46" s="42" t="s">
        <v>424</v>
      </c>
    </row>
    <row r="47" spans="1:19" s="42" customFormat="1" ht="19.5">
      <c r="A47" s="46"/>
      <c r="S47" s="42" t="s">
        <v>425</v>
      </c>
    </row>
    <row r="48" spans="1:19" s="42" customFormat="1" ht="19.5">
      <c r="A48" s="46"/>
      <c r="S48" s="42" t="s">
        <v>426</v>
      </c>
    </row>
    <row r="49" spans="1:19" s="42" customFormat="1" ht="19.5">
      <c r="A49" s="46"/>
      <c r="S49" s="42" t="s">
        <v>427</v>
      </c>
    </row>
    <row r="50" spans="1:19" s="42" customFormat="1" ht="19.5">
      <c r="A50" s="46"/>
      <c r="S50" s="42" t="s">
        <v>428</v>
      </c>
    </row>
    <row r="51" spans="1:19" s="42" customFormat="1" ht="19.5">
      <c r="A51" s="46"/>
      <c r="S51" s="42" t="s">
        <v>429</v>
      </c>
    </row>
    <row r="52" spans="1:19" s="42" customFormat="1" ht="19.5">
      <c r="A52" s="46"/>
      <c r="S52" s="42" t="s">
        <v>430</v>
      </c>
    </row>
    <row r="53" spans="1:19" s="42" customFormat="1" ht="19.5">
      <c r="A53" s="46"/>
      <c r="S53" s="42" t="s">
        <v>431</v>
      </c>
    </row>
    <row r="54" spans="1:19" s="42" customFormat="1" ht="19.5">
      <c r="A54" s="46"/>
      <c r="S54" s="42" t="s">
        <v>432</v>
      </c>
    </row>
    <row r="55" spans="1:19" s="42" customFormat="1" ht="19.5">
      <c r="A55" s="46"/>
      <c r="S55" s="42" t="s">
        <v>433</v>
      </c>
    </row>
    <row r="56" spans="1:19" s="42" customFormat="1" ht="19.5">
      <c r="A56" s="46"/>
      <c r="S56" s="42" t="s">
        <v>434</v>
      </c>
    </row>
    <row r="57" spans="1:19" s="42" customFormat="1" ht="19.5">
      <c r="A57" s="46"/>
      <c r="S57" s="42" t="s">
        <v>435</v>
      </c>
    </row>
    <row r="58" spans="1:19" s="42" customFormat="1" ht="19.5">
      <c r="A58" s="46"/>
      <c r="S58" s="42" t="s">
        <v>436</v>
      </c>
    </row>
    <row r="59" spans="1:19" s="42" customFormat="1" ht="19.5">
      <c r="A59" s="46"/>
      <c r="S59" s="42" t="s">
        <v>437</v>
      </c>
    </row>
    <row r="60" spans="1:19" s="42" customFormat="1" ht="19.5">
      <c r="A60" s="46"/>
      <c r="S60" s="42" t="s">
        <v>438</v>
      </c>
    </row>
    <row r="61" spans="1:19" s="42" customFormat="1" ht="19.5">
      <c r="A61" s="46"/>
      <c r="S61" s="42" t="s">
        <v>439</v>
      </c>
    </row>
    <row r="62" spans="1:19" s="42" customFormat="1" ht="19.5">
      <c r="A62" s="46"/>
      <c r="S62" s="42" t="s">
        <v>440</v>
      </c>
    </row>
    <row r="63" spans="1:19" s="42" customFormat="1" ht="19.5">
      <c r="A63" s="46"/>
      <c r="S63" s="42" t="s">
        <v>441</v>
      </c>
    </row>
    <row r="64" spans="1:19" s="42" customFormat="1" ht="19.5">
      <c r="A64" s="46"/>
      <c r="S64" s="42" t="s">
        <v>442</v>
      </c>
    </row>
    <row r="65" spans="1:19" s="42" customFormat="1" ht="19.5">
      <c r="A65" s="46"/>
      <c r="S65" s="42" t="s">
        <v>443</v>
      </c>
    </row>
    <row r="66" spans="1:19" s="42" customFormat="1" ht="19.5">
      <c r="A66" s="46"/>
      <c r="S66" s="42" t="s">
        <v>444</v>
      </c>
    </row>
    <row r="67" spans="1:19" s="42" customFormat="1" ht="19.5">
      <c r="A67" s="46"/>
      <c r="S67" s="42" t="s">
        <v>445</v>
      </c>
    </row>
    <row r="68" spans="1:19" s="42" customFormat="1" ht="19.5">
      <c r="A68" s="46"/>
      <c r="S68" s="42" t="s">
        <v>814</v>
      </c>
    </row>
    <row r="69" spans="1:19" s="42" customFormat="1" ht="19.5">
      <c r="A69" s="46"/>
      <c r="S69" s="42" t="s">
        <v>446</v>
      </c>
    </row>
    <row r="70" spans="1:19" s="42" customFormat="1" ht="19.5">
      <c r="A70" s="46"/>
      <c r="S70" s="42" t="s">
        <v>447</v>
      </c>
    </row>
    <row r="71" spans="1:19" s="42" customFormat="1" ht="19.5">
      <c r="A71" s="46"/>
      <c r="S71" s="42" t="s">
        <v>448</v>
      </c>
    </row>
    <row r="72" spans="1:19" s="42" customFormat="1" ht="19.5">
      <c r="A72" s="46"/>
      <c r="S72" s="42" t="s">
        <v>449</v>
      </c>
    </row>
    <row r="73" spans="1:19" s="42" customFormat="1" ht="19.5">
      <c r="A73" s="46"/>
      <c r="S73" s="42" t="s">
        <v>450</v>
      </c>
    </row>
    <row r="74" spans="1:19" s="42" customFormat="1" ht="19.5">
      <c r="A74" s="46"/>
      <c r="S74" s="42" t="s">
        <v>451</v>
      </c>
    </row>
    <row r="75" spans="1:19" s="42" customFormat="1" ht="19.5">
      <c r="A75" s="46"/>
      <c r="S75" s="42" t="s">
        <v>452</v>
      </c>
    </row>
    <row r="76" spans="1:19" s="42" customFormat="1" ht="19.5">
      <c r="A76" s="46"/>
      <c r="S76" s="42" t="s">
        <v>453</v>
      </c>
    </row>
    <row r="77" spans="1:19" s="42" customFormat="1" ht="19.5">
      <c r="A77" s="46"/>
      <c r="S77" s="42" t="s">
        <v>454</v>
      </c>
    </row>
    <row r="78" spans="1:19" s="42" customFormat="1" ht="19.5">
      <c r="A78" s="46"/>
      <c r="S78" s="42" t="s">
        <v>455</v>
      </c>
    </row>
    <row r="79" spans="1:19" s="42" customFormat="1" ht="19.5">
      <c r="A79" s="46"/>
      <c r="S79" s="42" t="s">
        <v>456</v>
      </c>
    </row>
    <row r="80" spans="1:19" s="42" customFormat="1" ht="19.5">
      <c r="A80" s="46"/>
      <c r="S80" s="42" t="s">
        <v>457</v>
      </c>
    </row>
    <row r="81" spans="1:19" s="42" customFormat="1" ht="19.5">
      <c r="A81" s="46"/>
      <c r="S81" s="42" t="s">
        <v>458</v>
      </c>
    </row>
    <row r="82" spans="1:19" s="42" customFormat="1" ht="19.5">
      <c r="A82" s="46"/>
      <c r="S82" s="42" t="s">
        <v>459</v>
      </c>
    </row>
    <row r="83" spans="1:19" s="42" customFormat="1" ht="19.5">
      <c r="A83" s="46"/>
      <c r="S83" s="42" t="s">
        <v>460</v>
      </c>
    </row>
    <row r="84" spans="1:19" s="42" customFormat="1" ht="19.5">
      <c r="A84" s="46"/>
      <c r="S84" s="42" t="s">
        <v>461</v>
      </c>
    </row>
    <row r="85" spans="1:19" s="42" customFormat="1" ht="19.5">
      <c r="A85" s="46"/>
      <c r="S85" s="42" t="s">
        <v>462</v>
      </c>
    </row>
    <row r="86" spans="1:19" s="42" customFormat="1" ht="19.5">
      <c r="A86" s="46"/>
      <c r="S86" s="42" t="s">
        <v>463</v>
      </c>
    </row>
    <row r="87" spans="1:19" s="42" customFormat="1" ht="19.5">
      <c r="A87" s="46"/>
      <c r="S87" s="42" t="s">
        <v>464</v>
      </c>
    </row>
    <row r="88" spans="1:19" s="42" customFormat="1" ht="19.5">
      <c r="A88" s="46"/>
      <c r="S88" s="42" t="s">
        <v>465</v>
      </c>
    </row>
    <row r="89" spans="1:19" s="42" customFormat="1" ht="19.5">
      <c r="A89" s="46"/>
      <c r="S89" s="42" t="s">
        <v>466</v>
      </c>
    </row>
    <row r="90" spans="1:19" s="42" customFormat="1" ht="19.5">
      <c r="A90" s="46"/>
      <c r="S90" s="42" t="s">
        <v>467</v>
      </c>
    </row>
    <row r="91" spans="1:19" s="42" customFormat="1" ht="19.5">
      <c r="A91" s="46"/>
      <c r="S91" s="42" t="s">
        <v>468</v>
      </c>
    </row>
    <row r="92" spans="1:19" s="42" customFormat="1" ht="19.5">
      <c r="A92" s="46"/>
      <c r="S92" s="42" t="s">
        <v>469</v>
      </c>
    </row>
    <row r="93" spans="1:19" s="42" customFormat="1" ht="19.5">
      <c r="A93" s="46"/>
      <c r="S93" s="42" t="s">
        <v>470</v>
      </c>
    </row>
    <row r="94" spans="1:19" s="42" customFormat="1" ht="19.5">
      <c r="A94" s="46"/>
      <c r="S94" s="42" t="s">
        <v>471</v>
      </c>
    </row>
    <row r="95" spans="1:19" s="42" customFormat="1" ht="19.5">
      <c r="A95" s="46"/>
      <c r="S95" s="42" t="s">
        <v>472</v>
      </c>
    </row>
    <row r="96" spans="1:19" s="42" customFormat="1" ht="19.5">
      <c r="A96" s="46"/>
      <c r="S96" s="42" t="s">
        <v>473</v>
      </c>
    </row>
    <row r="97" spans="1:19" s="42" customFormat="1" ht="19.5">
      <c r="A97" s="46"/>
      <c r="S97" s="42" t="s">
        <v>474</v>
      </c>
    </row>
    <row r="98" spans="1:19" s="42" customFormat="1" ht="19.5">
      <c r="A98" s="46"/>
      <c r="S98" s="42" t="s">
        <v>475</v>
      </c>
    </row>
    <row r="99" spans="1:19" s="42" customFormat="1" ht="19.5">
      <c r="A99" s="46"/>
      <c r="S99" s="42" t="s">
        <v>476</v>
      </c>
    </row>
    <row r="100" spans="1:19" s="42" customFormat="1" ht="19.5">
      <c r="A100" s="46"/>
      <c r="S100" s="42" t="s">
        <v>477</v>
      </c>
    </row>
    <row r="101" spans="1:19" s="42" customFormat="1" ht="19.5">
      <c r="A101" s="46"/>
      <c r="S101" s="42" t="s">
        <v>478</v>
      </c>
    </row>
    <row r="102" spans="1:19" s="42" customFormat="1" ht="19.5">
      <c r="A102" s="46"/>
      <c r="S102" s="42" t="s">
        <v>479</v>
      </c>
    </row>
    <row r="103" spans="1:19" s="42" customFormat="1" ht="19.5">
      <c r="A103" s="46"/>
      <c r="S103" s="42" t="s">
        <v>480</v>
      </c>
    </row>
    <row r="104" spans="1:19" s="42" customFormat="1" ht="19.5">
      <c r="A104" s="46"/>
      <c r="S104" s="42" t="s">
        <v>481</v>
      </c>
    </row>
    <row r="105" spans="1:19" s="42" customFormat="1" ht="19.5">
      <c r="A105" s="46"/>
      <c r="S105" s="42" t="s">
        <v>482</v>
      </c>
    </row>
    <row r="106" spans="1:19" s="42" customFormat="1" ht="19.5">
      <c r="A106" s="46"/>
      <c r="S106" s="42" t="s">
        <v>483</v>
      </c>
    </row>
    <row r="107" spans="1:19" s="42" customFormat="1" ht="19.5">
      <c r="A107" s="46"/>
      <c r="S107" s="42" t="s">
        <v>484</v>
      </c>
    </row>
    <row r="108" spans="1:19" s="42" customFormat="1" ht="19.5">
      <c r="A108" s="46"/>
      <c r="S108" s="42" t="s">
        <v>485</v>
      </c>
    </row>
    <row r="109" spans="1:19" s="42" customFormat="1" ht="19.5">
      <c r="A109" s="46"/>
      <c r="S109" s="42" t="s">
        <v>486</v>
      </c>
    </row>
    <row r="110" spans="1:19" s="42" customFormat="1" ht="19.5">
      <c r="A110" s="46"/>
      <c r="S110" s="42" t="s">
        <v>487</v>
      </c>
    </row>
    <row r="111" spans="1:19" s="42" customFormat="1" ht="19.5">
      <c r="A111" s="46"/>
      <c r="S111" s="42" t="s">
        <v>488</v>
      </c>
    </row>
    <row r="112" spans="1:19" s="42" customFormat="1" ht="19.5">
      <c r="A112" s="46"/>
      <c r="S112" s="42" t="s">
        <v>489</v>
      </c>
    </row>
    <row r="113" spans="1:19" s="42" customFormat="1" ht="19.5">
      <c r="A113" s="46"/>
      <c r="S113" s="42" t="s">
        <v>490</v>
      </c>
    </row>
    <row r="114" spans="1:19" s="42" customFormat="1" ht="19.5">
      <c r="A114" s="46"/>
      <c r="S114" s="42" t="s">
        <v>491</v>
      </c>
    </row>
    <row r="115" spans="1:19" s="42" customFormat="1" ht="19.5">
      <c r="A115" s="46"/>
      <c r="S115" s="42" t="s">
        <v>492</v>
      </c>
    </row>
    <row r="116" spans="1:19" s="42" customFormat="1" ht="19.5">
      <c r="A116" s="46"/>
      <c r="S116" s="42" t="s">
        <v>493</v>
      </c>
    </row>
    <row r="117" spans="1:19" s="42" customFormat="1" ht="19.5">
      <c r="A117" s="46"/>
      <c r="S117" s="42" t="s">
        <v>494</v>
      </c>
    </row>
    <row r="118" spans="1:19" s="42" customFormat="1" ht="19.5">
      <c r="A118" s="46"/>
      <c r="S118" s="42" t="s">
        <v>495</v>
      </c>
    </row>
    <row r="119" spans="1:19" s="42" customFormat="1" ht="19.5">
      <c r="A119" s="46"/>
      <c r="S119" s="42" t="s">
        <v>496</v>
      </c>
    </row>
    <row r="120" spans="1:19" s="42" customFormat="1" ht="19.5">
      <c r="A120" s="46"/>
      <c r="S120" s="42" t="s">
        <v>497</v>
      </c>
    </row>
    <row r="121" spans="1:19" s="42" customFormat="1" ht="19.5">
      <c r="A121" s="46"/>
      <c r="S121" s="42" t="s">
        <v>498</v>
      </c>
    </row>
    <row r="122" spans="1:19" s="42" customFormat="1" ht="19.5">
      <c r="A122" s="46"/>
      <c r="S122" s="42" t="s">
        <v>499</v>
      </c>
    </row>
    <row r="123" spans="1:19" s="42" customFormat="1" ht="19.5">
      <c r="A123" s="46"/>
      <c r="S123" s="42" t="s">
        <v>500</v>
      </c>
    </row>
    <row r="124" spans="1:19" s="42" customFormat="1" ht="19.5">
      <c r="A124" s="46"/>
      <c r="S124" s="42" t="s">
        <v>501</v>
      </c>
    </row>
    <row r="125" spans="1:19" s="42" customFormat="1" ht="19.5">
      <c r="A125" s="46"/>
      <c r="S125" s="42" t="s">
        <v>502</v>
      </c>
    </row>
    <row r="126" spans="1:19" s="42" customFormat="1" ht="19.5">
      <c r="A126" s="46"/>
      <c r="S126" s="42" t="s">
        <v>503</v>
      </c>
    </row>
    <row r="127" spans="1:19" s="42" customFormat="1" ht="19.5">
      <c r="A127" s="46"/>
      <c r="S127" s="42" t="s">
        <v>504</v>
      </c>
    </row>
    <row r="128" spans="1:19" s="42" customFormat="1" ht="19.5">
      <c r="A128" s="46"/>
      <c r="S128" s="42" t="s">
        <v>505</v>
      </c>
    </row>
    <row r="129" spans="1:19" s="42" customFormat="1" ht="19.5">
      <c r="A129" s="46"/>
      <c r="S129" s="42" t="s">
        <v>506</v>
      </c>
    </row>
    <row r="130" spans="1:19" s="42" customFormat="1" ht="19.5">
      <c r="A130" s="46"/>
      <c r="S130" s="42" t="s">
        <v>507</v>
      </c>
    </row>
    <row r="131" spans="1:19" s="42" customFormat="1" ht="19.5">
      <c r="A131" s="46"/>
      <c r="S131" s="42" t="s">
        <v>508</v>
      </c>
    </row>
    <row r="132" spans="1:19" s="42" customFormat="1" ht="19.5">
      <c r="A132" s="46"/>
      <c r="S132" s="42" t="s">
        <v>509</v>
      </c>
    </row>
    <row r="133" spans="1:19" s="42" customFormat="1" ht="19.5">
      <c r="A133" s="46"/>
      <c r="S133" s="42" t="s">
        <v>510</v>
      </c>
    </row>
    <row r="134" spans="1:19" s="42" customFormat="1" ht="19.5">
      <c r="A134" s="46"/>
      <c r="S134" s="42" t="s">
        <v>511</v>
      </c>
    </row>
    <row r="135" spans="1:19" s="42" customFormat="1" ht="19.5">
      <c r="A135" s="46"/>
      <c r="S135" s="42" t="s">
        <v>512</v>
      </c>
    </row>
    <row r="136" spans="1:19" s="42" customFormat="1" ht="19.5">
      <c r="A136" s="46"/>
      <c r="S136" s="42" t="s">
        <v>513</v>
      </c>
    </row>
    <row r="137" spans="1:19" s="42" customFormat="1" ht="19.5">
      <c r="A137" s="46"/>
      <c r="S137" s="42" t="s">
        <v>514</v>
      </c>
    </row>
    <row r="138" spans="1:19" s="42" customFormat="1" ht="19.5">
      <c r="A138" s="46"/>
      <c r="S138" s="42" t="s">
        <v>515</v>
      </c>
    </row>
    <row r="139" spans="1:19" s="42" customFormat="1" ht="19.5">
      <c r="A139" s="46"/>
      <c r="S139" s="42" t="s">
        <v>516</v>
      </c>
    </row>
    <row r="140" spans="1:19" s="42" customFormat="1" ht="19.5">
      <c r="A140" s="46"/>
      <c r="S140" s="42" t="s">
        <v>517</v>
      </c>
    </row>
    <row r="141" spans="1:19" s="42" customFormat="1" ht="19.5">
      <c r="A141" s="46"/>
      <c r="S141" s="42" t="s">
        <v>518</v>
      </c>
    </row>
    <row r="142" spans="1:19" s="42" customFormat="1" ht="19.5">
      <c r="A142" s="46"/>
      <c r="S142" s="42" t="s">
        <v>519</v>
      </c>
    </row>
    <row r="143" spans="1:19" s="42" customFormat="1" ht="19.5">
      <c r="A143" s="46"/>
      <c r="S143" s="42" t="s">
        <v>520</v>
      </c>
    </row>
    <row r="144" spans="1:19" s="42" customFormat="1" ht="19.5">
      <c r="A144" s="46"/>
      <c r="S144" s="42" t="s">
        <v>521</v>
      </c>
    </row>
    <row r="145" spans="1:19" s="42" customFormat="1" ht="19.5">
      <c r="A145" s="46"/>
      <c r="S145" s="42" t="s">
        <v>522</v>
      </c>
    </row>
    <row r="146" spans="1:19" s="42" customFormat="1" ht="19.5">
      <c r="A146" s="46"/>
      <c r="S146" s="42" t="s">
        <v>523</v>
      </c>
    </row>
    <row r="147" spans="1:19" s="42" customFormat="1" ht="19.5">
      <c r="A147" s="46"/>
      <c r="S147" s="42" t="s">
        <v>524</v>
      </c>
    </row>
    <row r="148" spans="1:19" s="42" customFormat="1" ht="19.5">
      <c r="A148" s="46"/>
      <c r="S148" s="42" t="s">
        <v>525</v>
      </c>
    </row>
    <row r="149" spans="1:19" s="42" customFormat="1" ht="19.5">
      <c r="A149" s="46"/>
      <c r="S149" s="42" t="s">
        <v>526</v>
      </c>
    </row>
    <row r="150" spans="1:19" s="42" customFormat="1" ht="19.5">
      <c r="A150" s="46"/>
      <c r="S150" s="42" t="s">
        <v>527</v>
      </c>
    </row>
    <row r="151" spans="1:19" s="42" customFormat="1" ht="19.5">
      <c r="A151" s="46"/>
      <c r="S151" s="42" t="s">
        <v>528</v>
      </c>
    </row>
    <row r="152" spans="1:19" s="42" customFormat="1" ht="19.5">
      <c r="A152" s="46"/>
      <c r="S152" s="42" t="s">
        <v>529</v>
      </c>
    </row>
    <row r="153" spans="1:19" s="42" customFormat="1" ht="19.5">
      <c r="A153" s="46"/>
      <c r="S153" s="42" t="s">
        <v>530</v>
      </c>
    </row>
    <row r="154" spans="1:19" s="42" customFormat="1" ht="19.5">
      <c r="A154" s="46"/>
      <c r="S154" s="42" t="s">
        <v>531</v>
      </c>
    </row>
    <row r="155" spans="1:19" s="42" customFormat="1" ht="19.5">
      <c r="A155" s="46"/>
      <c r="S155" s="42" t="s">
        <v>532</v>
      </c>
    </row>
    <row r="156" spans="1:19" s="42" customFormat="1" ht="19.5">
      <c r="A156" s="46"/>
      <c r="S156" s="42" t="s">
        <v>533</v>
      </c>
    </row>
    <row r="157" spans="1:19" s="42" customFormat="1" ht="19.5">
      <c r="A157" s="46"/>
      <c r="S157" s="42" t="s">
        <v>534</v>
      </c>
    </row>
    <row r="158" spans="1:19" s="42" customFormat="1" ht="19.5">
      <c r="A158" s="46"/>
      <c r="S158" s="42" t="s">
        <v>535</v>
      </c>
    </row>
    <row r="159" spans="1:19" s="42" customFormat="1" ht="19.5">
      <c r="A159" s="46"/>
      <c r="S159" s="42" t="s">
        <v>536</v>
      </c>
    </row>
    <row r="160" spans="1:19" s="42" customFormat="1" ht="19.5">
      <c r="A160" s="46"/>
      <c r="S160" s="42" t="s">
        <v>537</v>
      </c>
    </row>
    <row r="161" spans="1:19" s="42" customFormat="1" ht="19.5">
      <c r="A161" s="46"/>
      <c r="S161" s="42" t="s">
        <v>538</v>
      </c>
    </row>
    <row r="162" spans="1:19" s="42" customFormat="1" ht="19.5">
      <c r="A162" s="46"/>
      <c r="S162" s="42" t="s">
        <v>539</v>
      </c>
    </row>
    <row r="163" spans="1:19" s="42" customFormat="1" ht="19.5">
      <c r="A163" s="46"/>
      <c r="S163" s="42" t="s">
        <v>540</v>
      </c>
    </row>
    <row r="164" spans="1:19" s="42" customFormat="1" ht="19.5">
      <c r="A164" s="46"/>
      <c r="S164" s="42" t="s">
        <v>541</v>
      </c>
    </row>
    <row r="165" spans="1:19" s="42" customFormat="1" ht="19.5">
      <c r="A165" s="46"/>
      <c r="S165" s="42" t="s">
        <v>542</v>
      </c>
    </row>
    <row r="166" spans="1:19" s="42" customFormat="1" ht="19.5">
      <c r="A166" s="46"/>
      <c r="S166" s="42" t="s">
        <v>543</v>
      </c>
    </row>
    <row r="167" spans="1:19" s="42" customFormat="1" ht="19.5">
      <c r="A167" s="46"/>
      <c r="S167" s="42" t="s">
        <v>544</v>
      </c>
    </row>
    <row r="168" spans="1:19" s="42" customFormat="1" ht="19.5">
      <c r="A168" s="46"/>
      <c r="S168" s="42" t="s">
        <v>545</v>
      </c>
    </row>
    <row r="169" spans="1:19" s="42" customFormat="1" ht="19.5">
      <c r="A169" s="46"/>
      <c r="S169" s="42" t="s">
        <v>546</v>
      </c>
    </row>
    <row r="170" spans="1:19" s="42" customFormat="1" ht="19.5">
      <c r="A170" s="46"/>
      <c r="S170" s="42" t="s">
        <v>547</v>
      </c>
    </row>
    <row r="171" spans="1:19" s="42" customFormat="1" ht="19.5">
      <c r="A171" s="46"/>
      <c r="S171" s="42" t="s">
        <v>548</v>
      </c>
    </row>
    <row r="172" spans="1:19" s="42" customFormat="1" ht="19.5">
      <c r="A172" s="46"/>
      <c r="S172" s="42" t="s">
        <v>549</v>
      </c>
    </row>
    <row r="173" spans="1:19" s="42" customFormat="1" ht="19.5">
      <c r="A173" s="46"/>
      <c r="S173" s="42" t="s">
        <v>550</v>
      </c>
    </row>
    <row r="174" spans="1:19" s="42" customFormat="1" ht="19.5">
      <c r="A174" s="46"/>
      <c r="S174" s="42" t="s">
        <v>551</v>
      </c>
    </row>
    <row r="175" spans="1:19" s="42" customFormat="1" ht="19.5">
      <c r="A175" s="46"/>
      <c r="S175" s="42" t="s">
        <v>552</v>
      </c>
    </row>
    <row r="176" spans="1:19" s="42" customFormat="1" ht="19.5">
      <c r="A176" s="46"/>
      <c r="S176" s="42" t="s">
        <v>553</v>
      </c>
    </row>
    <row r="177" spans="1:19" s="42" customFormat="1" ht="19.5">
      <c r="A177" s="46"/>
      <c r="S177" s="42" t="s">
        <v>554</v>
      </c>
    </row>
    <row r="178" spans="1:19" s="42" customFormat="1" ht="19.5">
      <c r="A178" s="46"/>
      <c r="S178" s="42" t="s">
        <v>555</v>
      </c>
    </row>
    <row r="179" spans="1:19" s="42" customFormat="1" ht="19.5">
      <c r="A179" s="46"/>
      <c r="S179" s="42" t="s">
        <v>556</v>
      </c>
    </row>
    <row r="180" spans="1:19" s="42" customFormat="1" ht="19.5">
      <c r="A180" s="46"/>
      <c r="S180" s="42" t="s">
        <v>557</v>
      </c>
    </row>
    <row r="181" spans="1:19" s="42" customFormat="1" ht="19.5">
      <c r="A181" s="46"/>
      <c r="S181" s="42" t="s">
        <v>827</v>
      </c>
    </row>
    <row r="182" spans="1:19" s="42" customFormat="1" ht="19.5">
      <c r="A182" s="46"/>
      <c r="S182" s="42" t="s">
        <v>558</v>
      </c>
    </row>
    <row r="183" spans="1:19" s="42" customFormat="1" ht="19.5">
      <c r="A183" s="46"/>
      <c r="S183" s="42" t="s">
        <v>559</v>
      </c>
    </row>
    <row r="184" spans="1:19" s="42" customFormat="1" ht="19.5">
      <c r="A184" s="46"/>
      <c r="S184" s="42" t="s">
        <v>560</v>
      </c>
    </row>
    <row r="185" spans="1:19" s="42" customFormat="1" ht="19.5">
      <c r="A185" s="46"/>
      <c r="S185" s="42" t="s">
        <v>561</v>
      </c>
    </row>
    <row r="186" spans="1:19" s="42" customFormat="1" ht="19.5">
      <c r="A186" s="46"/>
      <c r="S186" s="42" t="s">
        <v>562</v>
      </c>
    </row>
    <row r="187" spans="1:19" s="42" customFormat="1" ht="19.5">
      <c r="A187" s="46"/>
      <c r="S187" s="42" t="s">
        <v>563</v>
      </c>
    </row>
    <row r="188" spans="1:19" s="42" customFormat="1" ht="19.5">
      <c r="A188" s="46"/>
      <c r="S188" s="42" t="s">
        <v>564</v>
      </c>
    </row>
    <row r="189" spans="1:19" s="42" customFormat="1" ht="19.5">
      <c r="A189" s="46"/>
      <c r="S189" s="42" t="s">
        <v>565</v>
      </c>
    </row>
    <row r="190" spans="1:19" s="42" customFormat="1" ht="19.5">
      <c r="A190" s="46"/>
      <c r="S190" s="42" t="s">
        <v>566</v>
      </c>
    </row>
    <row r="191" spans="1:19" s="42" customFormat="1" ht="19.5">
      <c r="A191" s="46"/>
      <c r="S191" s="42" t="s">
        <v>567</v>
      </c>
    </row>
    <row r="192" spans="1:19" s="42" customFormat="1" ht="19.5">
      <c r="A192" s="46"/>
      <c r="S192" s="42" t="s">
        <v>568</v>
      </c>
    </row>
    <row r="193" spans="1:19" s="42" customFormat="1" ht="19.5">
      <c r="A193" s="46"/>
      <c r="S193" s="42" t="s">
        <v>569</v>
      </c>
    </row>
    <row r="194" spans="1:19" s="42" customFormat="1" ht="19.5">
      <c r="A194" s="46"/>
      <c r="S194" s="42" t="s">
        <v>570</v>
      </c>
    </row>
    <row r="195" spans="1:19" s="42" customFormat="1" ht="19.5">
      <c r="A195" s="46"/>
      <c r="S195" s="42" t="s">
        <v>571</v>
      </c>
    </row>
    <row r="196" spans="1:19" s="42" customFormat="1" ht="19.5">
      <c r="A196" s="46"/>
      <c r="S196" s="42" t="s">
        <v>572</v>
      </c>
    </row>
    <row r="197" spans="1:19" s="42" customFormat="1" ht="19.5">
      <c r="A197" s="46"/>
      <c r="S197" s="42" t="s">
        <v>573</v>
      </c>
    </row>
    <row r="198" spans="1:19" s="42" customFormat="1" ht="19.5">
      <c r="A198" s="46"/>
      <c r="S198" s="42" t="s">
        <v>574</v>
      </c>
    </row>
    <row r="199" spans="1:19" s="42" customFormat="1" ht="19.5">
      <c r="A199" s="46"/>
      <c r="S199" s="42" t="s">
        <v>575</v>
      </c>
    </row>
    <row r="200" spans="1:19" s="42" customFormat="1" ht="19.5">
      <c r="A200" s="46"/>
      <c r="S200" s="42" t="s">
        <v>576</v>
      </c>
    </row>
    <row r="201" spans="1:19" s="42" customFormat="1" ht="19.5">
      <c r="A201" s="46"/>
      <c r="S201" s="42" t="s">
        <v>577</v>
      </c>
    </row>
    <row r="202" spans="1:19" s="42" customFormat="1" ht="19.5">
      <c r="A202" s="46"/>
      <c r="S202" s="42" t="s">
        <v>578</v>
      </c>
    </row>
    <row r="203" spans="1:19" s="42" customFormat="1" ht="19.5">
      <c r="A203" s="46"/>
      <c r="S203" s="42" t="s">
        <v>579</v>
      </c>
    </row>
    <row r="204" spans="1:19" s="42" customFormat="1" ht="19.5">
      <c r="A204" s="46"/>
      <c r="S204" s="42" t="s">
        <v>580</v>
      </c>
    </row>
    <row r="205" spans="1:19" s="42" customFormat="1" ht="19.5">
      <c r="A205" s="46"/>
      <c r="S205" s="42" t="s">
        <v>581</v>
      </c>
    </row>
    <row r="206" spans="1:19" s="42" customFormat="1" ht="19.5">
      <c r="A206" s="46"/>
      <c r="S206" s="42" t="s">
        <v>582</v>
      </c>
    </row>
    <row r="207" spans="1:19" s="42" customFormat="1" ht="19.5">
      <c r="A207" s="46"/>
      <c r="S207" s="42" t="s">
        <v>583</v>
      </c>
    </row>
    <row r="208" spans="1:19" s="42" customFormat="1" ht="19.5">
      <c r="A208" s="46"/>
      <c r="S208" s="42" t="s">
        <v>584</v>
      </c>
    </row>
    <row r="209" spans="1:19" s="42" customFormat="1" ht="19.5">
      <c r="A209" s="46"/>
      <c r="S209" s="42" t="s">
        <v>585</v>
      </c>
    </row>
    <row r="210" spans="1:19" s="42" customFormat="1" ht="19.5">
      <c r="A210" s="46"/>
      <c r="S210" s="42" t="s">
        <v>586</v>
      </c>
    </row>
    <row r="211" spans="1:19" s="42" customFormat="1" ht="19.5">
      <c r="A211" s="46"/>
      <c r="S211" s="42" t="s">
        <v>587</v>
      </c>
    </row>
    <row r="212" spans="1:19" s="42" customFormat="1" ht="19.5">
      <c r="A212" s="46"/>
      <c r="S212" s="42" t="s">
        <v>588</v>
      </c>
    </row>
    <row r="213" spans="1:19" s="42" customFormat="1" ht="19.5">
      <c r="A213" s="46"/>
      <c r="S213" s="42" t="s">
        <v>589</v>
      </c>
    </row>
    <row r="214" spans="1:19" s="42" customFormat="1" ht="19.5">
      <c r="A214" s="46"/>
      <c r="S214" s="42" t="s">
        <v>590</v>
      </c>
    </row>
    <row r="215" spans="1:19" s="42" customFormat="1" ht="19.5">
      <c r="A215" s="46"/>
      <c r="S215" s="42" t="s">
        <v>591</v>
      </c>
    </row>
    <row r="216" spans="1:19" s="42" customFormat="1" ht="19.5">
      <c r="A216" s="46"/>
      <c r="S216" s="42" t="s">
        <v>592</v>
      </c>
    </row>
    <row r="217" spans="1:19" s="42" customFormat="1" ht="19.5">
      <c r="A217" s="46"/>
      <c r="S217" s="42" t="s">
        <v>593</v>
      </c>
    </row>
    <row r="218" spans="1:19" s="42" customFormat="1" ht="19.5">
      <c r="A218" s="46"/>
      <c r="S218" s="42" t="s">
        <v>594</v>
      </c>
    </row>
    <row r="219" spans="1:19" s="42" customFormat="1" ht="19.5">
      <c r="A219" s="46"/>
      <c r="S219" s="42" t="s">
        <v>595</v>
      </c>
    </row>
    <row r="220" spans="1:19" s="42" customFormat="1" ht="19.5">
      <c r="A220" s="46"/>
      <c r="S220" s="42" t="s">
        <v>596</v>
      </c>
    </row>
    <row r="221" spans="1:19" s="42" customFormat="1" ht="19.5">
      <c r="A221" s="46"/>
      <c r="S221" s="42" t="s">
        <v>597</v>
      </c>
    </row>
    <row r="222" spans="1:19" s="42" customFormat="1" ht="19.5">
      <c r="A222" s="46"/>
      <c r="S222" s="42" t="s">
        <v>598</v>
      </c>
    </row>
    <row r="223" spans="1:19" s="42" customFormat="1" ht="19.5">
      <c r="A223" s="46"/>
      <c r="S223" s="42" t="s">
        <v>599</v>
      </c>
    </row>
    <row r="224" spans="1:19" s="42" customFormat="1" ht="19.5">
      <c r="A224" s="46"/>
      <c r="S224" s="42" t="s">
        <v>600</v>
      </c>
    </row>
    <row r="225" spans="1:19" s="42" customFormat="1" ht="19.5">
      <c r="A225" s="46"/>
      <c r="S225" s="42" t="s">
        <v>601</v>
      </c>
    </row>
    <row r="226" spans="1:19" s="42" customFormat="1" ht="19.5">
      <c r="A226" s="46"/>
      <c r="S226" s="42" t="s">
        <v>602</v>
      </c>
    </row>
    <row r="227" spans="1:19" s="42" customFormat="1" ht="19.5">
      <c r="A227" s="46"/>
      <c r="S227" s="42" t="s">
        <v>603</v>
      </c>
    </row>
    <row r="228" spans="1:19" s="42" customFormat="1" ht="19.5">
      <c r="A228" s="46"/>
      <c r="S228" s="42" t="s">
        <v>604</v>
      </c>
    </row>
    <row r="229" spans="1:19" s="42" customFormat="1" ht="19.5">
      <c r="A229" s="46"/>
      <c r="S229" s="42" t="s">
        <v>605</v>
      </c>
    </row>
    <row r="230" spans="1:19" s="42" customFormat="1" ht="19.5">
      <c r="A230" s="46"/>
      <c r="S230" s="42" t="s">
        <v>606</v>
      </c>
    </row>
    <row r="231" spans="1:19" s="42" customFormat="1" ht="19.5">
      <c r="A231" s="46"/>
      <c r="S231" s="42" t="s">
        <v>607</v>
      </c>
    </row>
    <row r="232" spans="1:19" s="42" customFormat="1" ht="19.5">
      <c r="A232" s="46"/>
      <c r="S232" s="42" t="s">
        <v>608</v>
      </c>
    </row>
    <row r="233" spans="1:19" s="42" customFormat="1" ht="19.5">
      <c r="A233" s="46"/>
      <c r="S233" s="42" t="s">
        <v>609</v>
      </c>
    </row>
    <row r="234" spans="1:19" s="42" customFormat="1" ht="19.5">
      <c r="A234" s="46"/>
      <c r="S234" s="42" t="s">
        <v>610</v>
      </c>
    </row>
    <row r="235" spans="1:19" s="42" customFormat="1" ht="19.5">
      <c r="A235" s="46"/>
      <c r="S235" s="42" t="s">
        <v>611</v>
      </c>
    </row>
    <row r="236" spans="1:19" s="42" customFormat="1" ht="19.5">
      <c r="A236" s="46"/>
      <c r="S236" s="42" t="s">
        <v>612</v>
      </c>
    </row>
    <row r="237" spans="1:19" s="42" customFormat="1" ht="19.5">
      <c r="A237" s="46"/>
      <c r="S237" s="42" t="s">
        <v>613</v>
      </c>
    </row>
    <row r="238" spans="1:19" s="42" customFormat="1" ht="19.5">
      <c r="A238" s="46"/>
      <c r="S238" s="42" t="s">
        <v>614</v>
      </c>
    </row>
    <row r="239" spans="1:19" s="42" customFormat="1" ht="19.5">
      <c r="A239" s="46"/>
      <c r="S239" s="42" t="s">
        <v>615</v>
      </c>
    </row>
    <row r="240" spans="1:19" s="42" customFormat="1" ht="19.5">
      <c r="A240" s="46"/>
      <c r="S240" s="42" t="s">
        <v>616</v>
      </c>
    </row>
    <row r="241" spans="1:19" s="42" customFormat="1" ht="19.5">
      <c r="A241" s="46"/>
      <c r="S241" s="42" t="s">
        <v>617</v>
      </c>
    </row>
    <row r="242" spans="1:19" s="42" customFormat="1" ht="19.5">
      <c r="A242" s="46"/>
      <c r="S242" s="42" t="s">
        <v>618</v>
      </c>
    </row>
    <row r="243" spans="1:19" s="42" customFormat="1" ht="19.5">
      <c r="A243" s="46"/>
      <c r="S243" s="42" t="s">
        <v>619</v>
      </c>
    </row>
    <row r="244" spans="1:19" s="42" customFormat="1" ht="19.5">
      <c r="A244" s="46"/>
      <c r="S244" s="42" t="s">
        <v>620</v>
      </c>
    </row>
    <row r="245" spans="1:19" s="42" customFormat="1" ht="19.5">
      <c r="A245" s="46"/>
      <c r="S245" s="42" t="s">
        <v>621</v>
      </c>
    </row>
    <row r="246" spans="1:19" s="42" customFormat="1" ht="19.5">
      <c r="A246" s="46"/>
      <c r="S246" s="42" t="s">
        <v>622</v>
      </c>
    </row>
    <row r="247" spans="1:19" s="42" customFormat="1" ht="19.5">
      <c r="A247" s="46"/>
      <c r="S247" s="42" t="s">
        <v>623</v>
      </c>
    </row>
    <row r="248" spans="1:19" s="42" customFormat="1" ht="19.5">
      <c r="A248" s="46"/>
      <c r="S248" s="42" t="s">
        <v>624</v>
      </c>
    </row>
    <row r="249" spans="1:19" s="42" customFormat="1" ht="19.5">
      <c r="A249" s="46"/>
      <c r="S249" s="42" t="s">
        <v>625</v>
      </c>
    </row>
    <row r="250" spans="1:19" s="42" customFormat="1" ht="19.5">
      <c r="A250" s="46"/>
      <c r="S250" s="42" t="s">
        <v>626</v>
      </c>
    </row>
    <row r="251" spans="1:19" s="42" customFormat="1" ht="19.5">
      <c r="A251" s="46"/>
      <c r="S251" s="42" t="s">
        <v>627</v>
      </c>
    </row>
    <row r="252" spans="1:19" s="42" customFormat="1" ht="19.5">
      <c r="A252" s="46"/>
      <c r="S252" s="42" t="s">
        <v>628</v>
      </c>
    </row>
    <row r="253" spans="1:19" s="42" customFormat="1" ht="19.5">
      <c r="A253" s="46"/>
      <c r="S253" s="42" t="s">
        <v>629</v>
      </c>
    </row>
    <row r="254" spans="1:19" s="42" customFormat="1" ht="19.5">
      <c r="A254" s="46"/>
      <c r="S254" s="42" t="s">
        <v>630</v>
      </c>
    </row>
    <row r="255" spans="1:19" s="42" customFormat="1" ht="19.5">
      <c r="A255" s="46"/>
      <c r="S255" s="42" t="s">
        <v>631</v>
      </c>
    </row>
    <row r="256" spans="1:19" s="42" customFormat="1" ht="19.5">
      <c r="A256" s="46"/>
      <c r="S256" s="42" t="s">
        <v>632</v>
      </c>
    </row>
    <row r="257" spans="1:19" s="42" customFormat="1" ht="19.5">
      <c r="A257" s="46"/>
      <c r="S257" s="42" t="s">
        <v>633</v>
      </c>
    </row>
    <row r="258" spans="1:19" s="42" customFormat="1" ht="19.5">
      <c r="A258" s="46"/>
      <c r="S258" s="42" t="s">
        <v>634</v>
      </c>
    </row>
    <row r="259" spans="1:19" s="42" customFormat="1" ht="19.5">
      <c r="A259" s="46"/>
      <c r="S259" s="42" t="s">
        <v>635</v>
      </c>
    </row>
    <row r="260" spans="1:19" s="42" customFormat="1" ht="19.5">
      <c r="A260" s="46"/>
      <c r="S260" s="42" t="s">
        <v>636</v>
      </c>
    </row>
    <row r="261" spans="1:19" s="42" customFormat="1" ht="19.5">
      <c r="A261" s="46"/>
      <c r="S261" s="42" t="s">
        <v>637</v>
      </c>
    </row>
    <row r="262" spans="1:19" s="42" customFormat="1" ht="19.5">
      <c r="A262" s="46"/>
      <c r="S262" s="42" t="s">
        <v>638</v>
      </c>
    </row>
    <row r="263" spans="1:19" s="42" customFormat="1" ht="19.5">
      <c r="A263" s="46"/>
      <c r="S263" s="42" t="s">
        <v>639</v>
      </c>
    </row>
    <row r="264" spans="1:19" s="42" customFormat="1" ht="19.5">
      <c r="A264" s="46"/>
      <c r="S264" s="42" t="s">
        <v>640</v>
      </c>
    </row>
    <row r="265" spans="1:19" s="42" customFormat="1" ht="19.5">
      <c r="A265" s="46"/>
      <c r="S265" s="42" t="s">
        <v>641</v>
      </c>
    </row>
    <row r="266" spans="1:19" s="42" customFormat="1" ht="19.5">
      <c r="A266" s="46"/>
      <c r="S266" s="42" t="s">
        <v>642</v>
      </c>
    </row>
    <row r="267" spans="1:19" s="42" customFormat="1" ht="19.5">
      <c r="A267" s="46"/>
      <c r="S267" s="42" t="s">
        <v>643</v>
      </c>
    </row>
    <row r="268" spans="1:19" s="42" customFormat="1" ht="19.5">
      <c r="A268" s="46"/>
      <c r="S268" s="42" t="s">
        <v>644</v>
      </c>
    </row>
    <row r="269" spans="1:19" s="42" customFormat="1" ht="19.5">
      <c r="A269" s="46"/>
      <c r="S269" s="42" t="s">
        <v>645</v>
      </c>
    </row>
    <row r="270" spans="1:19" s="42" customFormat="1" ht="19.5">
      <c r="A270" s="46"/>
      <c r="S270" s="42" t="s">
        <v>646</v>
      </c>
    </row>
    <row r="271" spans="1:19" s="42" customFormat="1" ht="19.5">
      <c r="A271" s="46"/>
      <c r="S271" s="42" t="s">
        <v>647</v>
      </c>
    </row>
    <row r="272" spans="1:19" s="42" customFormat="1" ht="19.5">
      <c r="A272" s="46"/>
      <c r="S272" s="42" t="s">
        <v>648</v>
      </c>
    </row>
    <row r="273" spans="1:19" s="42" customFormat="1" ht="19.5">
      <c r="A273" s="46"/>
      <c r="S273" s="42" t="s">
        <v>649</v>
      </c>
    </row>
    <row r="274" spans="1:19" s="42" customFormat="1" ht="19.5">
      <c r="A274" s="46"/>
      <c r="S274" s="42" t="s">
        <v>650</v>
      </c>
    </row>
    <row r="275" spans="1:19" s="42" customFormat="1" ht="19.5">
      <c r="A275" s="46"/>
      <c r="S275" s="42" t="s">
        <v>651</v>
      </c>
    </row>
    <row r="276" spans="1:19" s="42" customFormat="1" ht="19.5">
      <c r="A276" s="46"/>
      <c r="S276" s="42" t="s">
        <v>652</v>
      </c>
    </row>
    <row r="277" spans="1:19" s="42" customFormat="1" ht="19.5">
      <c r="A277" s="46"/>
      <c r="S277" s="42" t="s">
        <v>653</v>
      </c>
    </row>
    <row r="278" spans="1:19" s="42" customFormat="1" ht="19.5">
      <c r="A278" s="46"/>
      <c r="S278" s="42" t="s">
        <v>654</v>
      </c>
    </row>
    <row r="279" spans="1:19" s="42" customFormat="1" ht="19.5">
      <c r="A279" s="46"/>
      <c r="S279" s="42" t="s">
        <v>655</v>
      </c>
    </row>
    <row r="280" spans="1:19" s="42" customFormat="1" ht="19.5">
      <c r="A280" s="46"/>
      <c r="S280" s="42" t="s">
        <v>656</v>
      </c>
    </row>
    <row r="281" spans="1:19" s="42" customFormat="1" ht="19.5">
      <c r="A281" s="46"/>
      <c r="S281" s="42" t="s">
        <v>657</v>
      </c>
    </row>
    <row r="282" spans="1:19" s="42" customFormat="1" ht="19.5">
      <c r="A282" s="46"/>
      <c r="S282" s="42" t="s">
        <v>658</v>
      </c>
    </row>
    <row r="283" spans="1:19" s="42" customFormat="1" ht="19.5">
      <c r="A283" s="46"/>
      <c r="S283" s="42" t="s">
        <v>659</v>
      </c>
    </row>
    <row r="284" spans="1:19" s="42" customFormat="1" ht="19.5">
      <c r="A284" s="46"/>
      <c r="S284" s="42" t="s">
        <v>660</v>
      </c>
    </row>
    <row r="285" spans="1:19" s="42" customFormat="1" ht="19.5">
      <c r="A285" s="46"/>
      <c r="S285" s="42" t="s">
        <v>661</v>
      </c>
    </row>
    <row r="286" spans="1:19" s="42" customFormat="1" ht="19.5">
      <c r="A286" s="46"/>
      <c r="S286" s="42" t="s">
        <v>662</v>
      </c>
    </row>
    <row r="287" spans="1:19" s="42" customFormat="1" ht="19.5">
      <c r="A287" s="46"/>
      <c r="S287" s="42" t="s">
        <v>663</v>
      </c>
    </row>
    <row r="288" spans="1:19" s="42" customFormat="1" ht="19.5">
      <c r="A288" s="46"/>
      <c r="S288" s="42" t="s">
        <v>664</v>
      </c>
    </row>
    <row r="289" spans="1:19" s="42" customFormat="1" ht="19.5">
      <c r="A289" s="46"/>
      <c r="S289" s="42" t="s">
        <v>665</v>
      </c>
    </row>
    <row r="290" spans="1:19" s="42" customFormat="1" ht="19.5">
      <c r="A290" s="46"/>
      <c r="S290" s="42" t="s">
        <v>666</v>
      </c>
    </row>
    <row r="291" spans="1:19" s="42" customFormat="1" ht="19.5">
      <c r="A291" s="46"/>
      <c r="S291" s="42" t="s">
        <v>667</v>
      </c>
    </row>
    <row r="292" spans="1:19" s="42" customFormat="1" ht="19.5">
      <c r="A292" s="46"/>
      <c r="S292" s="42" t="s">
        <v>668</v>
      </c>
    </row>
    <row r="293" spans="1:19" s="42" customFormat="1" ht="19.5">
      <c r="A293" s="46"/>
      <c r="S293" s="42" t="s">
        <v>669</v>
      </c>
    </row>
    <row r="294" spans="1:19" s="42" customFormat="1" ht="19.5">
      <c r="A294" s="46"/>
      <c r="S294" s="42" t="s">
        <v>670</v>
      </c>
    </row>
    <row r="295" spans="1:19" s="42" customFormat="1" ht="19.5">
      <c r="A295" s="46"/>
      <c r="S295" s="42" t="s">
        <v>671</v>
      </c>
    </row>
    <row r="296" spans="1:19" s="42" customFormat="1" ht="19.5">
      <c r="A296" s="46"/>
      <c r="S296" s="42" t="s">
        <v>672</v>
      </c>
    </row>
    <row r="297" spans="1:19" s="42" customFormat="1" ht="19.5">
      <c r="A297" s="46"/>
      <c r="S297" s="42" t="s">
        <v>673</v>
      </c>
    </row>
    <row r="298" spans="1:19" s="42" customFormat="1" ht="19.5">
      <c r="A298" s="46"/>
      <c r="S298" s="42" t="s">
        <v>674</v>
      </c>
    </row>
    <row r="299" spans="1:19" s="42" customFormat="1" ht="19.5">
      <c r="A299" s="46"/>
      <c r="S299" s="42" t="s">
        <v>675</v>
      </c>
    </row>
    <row r="300" spans="1:19" s="42" customFormat="1" ht="19.5">
      <c r="A300" s="46"/>
      <c r="S300" s="42" t="s">
        <v>676</v>
      </c>
    </row>
    <row r="301" spans="1:19" s="42" customFormat="1" ht="19.5">
      <c r="A301" s="46"/>
      <c r="S301" s="42" t="s">
        <v>677</v>
      </c>
    </row>
    <row r="302" spans="1:19" s="42" customFormat="1" ht="19.5">
      <c r="A302" s="46"/>
      <c r="S302" s="42" t="s">
        <v>678</v>
      </c>
    </row>
    <row r="303" spans="1:19" s="42" customFormat="1" ht="19.5">
      <c r="A303" s="46"/>
      <c r="S303" s="42" t="s">
        <v>679</v>
      </c>
    </row>
    <row r="304" spans="1:19" s="42" customFormat="1" ht="19.5">
      <c r="A304" s="46"/>
      <c r="S304" s="42" t="s">
        <v>680</v>
      </c>
    </row>
    <row r="305" spans="1:19" s="42" customFormat="1" ht="19.5">
      <c r="A305" s="46"/>
      <c r="S305" s="42" t="s">
        <v>681</v>
      </c>
    </row>
    <row r="306" spans="1:19" s="42" customFormat="1" ht="19.5">
      <c r="A306" s="46"/>
      <c r="S306" s="42" t="s">
        <v>682</v>
      </c>
    </row>
    <row r="307" spans="1:19" s="42" customFormat="1" ht="19.5">
      <c r="A307" s="46"/>
      <c r="S307" s="42" t="s">
        <v>683</v>
      </c>
    </row>
    <row r="308" spans="1:19" s="42" customFormat="1" ht="19.5">
      <c r="A308" s="46"/>
      <c r="S308" s="42" t="s">
        <v>684</v>
      </c>
    </row>
    <row r="309" spans="1:19" s="42" customFormat="1" ht="19.5">
      <c r="A309" s="46"/>
      <c r="S309" s="42" t="s">
        <v>685</v>
      </c>
    </row>
    <row r="310" spans="1:19" s="42" customFormat="1" ht="19.5">
      <c r="A310" s="46"/>
      <c r="S310" s="42" t="s">
        <v>686</v>
      </c>
    </row>
    <row r="311" spans="1:19" s="42" customFormat="1" ht="19.5">
      <c r="A311" s="46"/>
      <c r="S311" s="42" t="s">
        <v>687</v>
      </c>
    </row>
    <row r="312" spans="1:19" s="42" customFormat="1" ht="19.5">
      <c r="A312" s="46"/>
      <c r="S312" s="42" t="s">
        <v>688</v>
      </c>
    </row>
    <row r="313" spans="1:19" s="42" customFormat="1" ht="19.5">
      <c r="A313" s="46"/>
      <c r="S313" s="42" t="s">
        <v>689</v>
      </c>
    </row>
    <row r="314" spans="1:19" s="42" customFormat="1" ht="19.5">
      <c r="A314" s="46"/>
      <c r="S314" s="42" t="s">
        <v>690</v>
      </c>
    </row>
    <row r="315" spans="1:19" s="42" customFormat="1" ht="19.5">
      <c r="A315" s="46"/>
      <c r="S315" s="42" t="s">
        <v>691</v>
      </c>
    </row>
    <row r="316" spans="1:19" s="42" customFormat="1" ht="19.5">
      <c r="A316" s="46"/>
      <c r="S316" s="42" t="s">
        <v>692</v>
      </c>
    </row>
    <row r="317" spans="1:19" s="42" customFormat="1" ht="19.5">
      <c r="A317" s="46"/>
      <c r="S317" s="42" t="s">
        <v>693</v>
      </c>
    </row>
    <row r="318" spans="1:19" s="42" customFormat="1" ht="19.5">
      <c r="A318" s="46"/>
      <c r="S318" s="42" t="s">
        <v>694</v>
      </c>
    </row>
    <row r="319" spans="1:19" s="42" customFormat="1" ht="19.5">
      <c r="A319" s="46"/>
      <c r="S319" s="42" t="s">
        <v>695</v>
      </c>
    </row>
    <row r="320" spans="1:19" s="42" customFormat="1" ht="19.5">
      <c r="A320" s="46"/>
      <c r="S320" s="42" t="s">
        <v>696</v>
      </c>
    </row>
    <row r="321" spans="1:19" s="42" customFormat="1" ht="19.5">
      <c r="A321" s="46"/>
      <c r="S321" s="42" t="s">
        <v>697</v>
      </c>
    </row>
    <row r="322" spans="1:19" s="42" customFormat="1" ht="19.5">
      <c r="A322" s="46"/>
      <c r="S322" s="42" t="s">
        <v>698</v>
      </c>
    </row>
    <row r="323" spans="1:19" s="42" customFormat="1" ht="19.5">
      <c r="A323" s="46"/>
      <c r="S323" s="42" t="s">
        <v>699</v>
      </c>
    </row>
    <row r="324" spans="1:19" s="42" customFormat="1" ht="19.5">
      <c r="A324" s="46"/>
      <c r="S324" s="42" t="s">
        <v>700</v>
      </c>
    </row>
    <row r="325" spans="1:19" s="42" customFormat="1" ht="19.5">
      <c r="A325" s="46"/>
      <c r="S325" s="42" t="s">
        <v>701</v>
      </c>
    </row>
    <row r="326" spans="1:19" s="42" customFormat="1" ht="19.5">
      <c r="A326" s="46"/>
      <c r="S326" s="42" t="s">
        <v>702</v>
      </c>
    </row>
    <row r="327" spans="1:19" s="42" customFormat="1" ht="19.5">
      <c r="A327" s="46"/>
      <c r="S327" s="42" t="s">
        <v>703</v>
      </c>
    </row>
    <row r="328" spans="1:19" s="42" customFormat="1" ht="19.5">
      <c r="A328" s="46"/>
      <c r="S328" s="42" t="s">
        <v>704</v>
      </c>
    </row>
    <row r="329" spans="1:19" s="42" customFormat="1" ht="19.5">
      <c r="A329" s="46"/>
      <c r="S329" s="42" t="s">
        <v>705</v>
      </c>
    </row>
    <row r="330" spans="1:19" s="42" customFormat="1" ht="19.5">
      <c r="A330" s="46"/>
      <c r="S330" s="42" t="s">
        <v>706</v>
      </c>
    </row>
    <row r="331" spans="1:19" s="42" customFormat="1" ht="19.5">
      <c r="A331" s="46"/>
      <c r="S331" s="42" t="s">
        <v>707</v>
      </c>
    </row>
    <row r="332" spans="1:19" s="42" customFormat="1" ht="19.5">
      <c r="A332" s="46"/>
      <c r="S332" s="42" t="s">
        <v>708</v>
      </c>
    </row>
    <row r="333" spans="1:19" s="42" customFormat="1" ht="19.5">
      <c r="A333" s="46"/>
      <c r="S333" s="42" t="s">
        <v>709</v>
      </c>
    </row>
    <row r="334" spans="1:19" s="42" customFormat="1" ht="19.5">
      <c r="A334" s="46"/>
      <c r="S334" s="42" t="s">
        <v>710</v>
      </c>
    </row>
    <row r="335" spans="1:19" s="42" customFormat="1" ht="19.5">
      <c r="A335" s="46"/>
      <c r="S335" s="42" t="s">
        <v>711</v>
      </c>
    </row>
    <row r="336" spans="1:19" s="42" customFormat="1" ht="19.5">
      <c r="A336" s="46"/>
      <c r="S336" s="42" t="s">
        <v>712</v>
      </c>
    </row>
    <row r="337" spans="1:19" s="42" customFormat="1" ht="19.5">
      <c r="A337" s="46"/>
      <c r="S337" s="42" t="s">
        <v>713</v>
      </c>
    </row>
    <row r="338" spans="1:19" s="42" customFormat="1" ht="19.5">
      <c r="A338" s="46"/>
      <c r="S338" s="42" t="s">
        <v>714</v>
      </c>
    </row>
    <row r="339" spans="1:19" s="42" customFormat="1" ht="19.5">
      <c r="A339" s="46"/>
      <c r="S339" s="42" t="s">
        <v>715</v>
      </c>
    </row>
    <row r="340" spans="1:19" s="42" customFormat="1" ht="19.5">
      <c r="A340" s="46"/>
      <c r="S340" s="42" t="s">
        <v>716</v>
      </c>
    </row>
    <row r="341" spans="1:19" s="42" customFormat="1" ht="19.5">
      <c r="A341" s="46"/>
      <c r="S341" s="42" t="s">
        <v>717</v>
      </c>
    </row>
    <row r="342" spans="1:19" s="42" customFormat="1" ht="19.5">
      <c r="A342" s="46"/>
      <c r="S342" s="42" t="s">
        <v>718</v>
      </c>
    </row>
    <row r="343" spans="1:19" s="42" customFormat="1" ht="19.5">
      <c r="A343" s="46"/>
      <c r="S343" s="42" t="s">
        <v>719</v>
      </c>
    </row>
    <row r="344" spans="1:19" s="42" customFormat="1" ht="19.5">
      <c r="A344" s="46"/>
      <c r="S344" s="42" t="s">
        <v>720</v>
      </c>
    </row>
    <row r="345" spans="1:19" s="42" customFormat="1" ht="19.5">
      <c r="A345" s="46"/>
      <c r="S345" s="42" t="s">
        <v>721</v>
      </c>
    </row>
    <row r="346" spans="1:19" s="42" customFormat="1" ht="19.5">
      <c r="A346" s="46"/>
      <c r="S346" s="42" t="s">
        <v>722</v>
      </c>
    </row>
    <row r="347" spans="1:19" s="42" customFormat="1" ht="19.5">
      <c r="A347" s="46"/>
      <c r="S347" s="42" t="s">
        <v>723</v>
      </c>
    </row>
    <row r="348" spans="1:19" s="42" customFormat="1" ht="19.5">
      <c r="A348" s="46"/>
      <c r="S348" s="42" t="s">
        <v>724</v>
      </c>
    </row>
    <row r="349" spans="1:19" s="42" customFormat="1" ht="19.5">
      <c r="A349" s="46"/>
      <c r="S349" s="42" t="s">
        <v>725</v>
      </c>
    </row>
    <row r="350" spans="1:19" s="42" customFormat="1" ht="19.5">
      <c r="A350" s="46"/>
      <c r="S350" s="42" t="s">
        <v>726</v>
      </c>
    </row>
    <row r="351" spans="1:19" s="42" customFormat="1" ht="19.5">
      <c r="A351" s="46"/>
      <c r="S351" s="42" t="s">
        <v>727</v>
      </c>
    </row>
    <row r="352" spans="1:19" s="42" customFormat="1" ht="19.5">
      <c r="A352" s="46"/>
      <c r="S352" s="42" t="s">
        <v>728</v>
      </c>
    </row>
    <row r="353" spans="1:19" s="42" customFormat="1" ht="19.5">
      <c r="A353" s="46"/>
      <c r="S353" s="42" t="s">
        <v>729</v>
      </c>
    </row>
    <row r="354" spans="1:19" s="42" customFormat="1" ht="19.5">
      <c r="A354" s="46"/>
      <c r="S354" s="42" t="s">
        <v>730</v>
      </c>
    </row>
    <row r="355" spans="1:19" s="42" customFormat="1" ht="19.5">
      <c r="A355" s="46"/>
      <c r="S355" s="42" t="s">
        <v>731</v>
      </c>
    </row>
    <row r="356" spans="1:19" s="42" customFormat="1" ht="19.5">
      <c r="A356" s="46"/>
      <c r="S356" s="42" t="s">
        <v>732</v>
      </c>
    </row>
    <row r="357" spans="1:19" s="42" customFormat="1" ht="19.5">
      <c r="A357" s="46"/>
      <c r="S357" s="42" t="s">
        <v>733</v>
      </c>
    </row>
    <row r="358" spans="1:19" s="42" customFormat="1" ht="19.5">
      <c r="A358" s="46"/>
      <c r="S358" s="42" t="s">
        <v>734</v>
      </c>
    </row>
    <row r="359" spans="1:19" s="42" customFormat="1" ht="19.5">
      <c r="A359" s="46"/>
      <c r="S359" s="42" t="s">
        <v>735</v>
      </c>
    </row>
    <row r="360" spans="1:19" s="42" customFormat="1" ht="19.5">
      <c r="A360" s="46"/>
      <c r="S360" s="42" t="s">
        <v>736</v>
      </c>
    </row>
    <row r="361" spans="1:19" s="42" customFormat="1" ht="19.5">
      <c r="A361" s="46"/>
      <c r="S361" s="42" t="s">
        <v>737</v>
      </c>
    </row>
    <row r="362" spans="1:19" s="42" customFormat="1" ht="19.5">
      <c r="A362" s="46"/>
      <c r="S362" s="42" t="s">
        <v>738</v>
      </c>
    </row>
    <row r="363" spans="1:19" s="42" customFormat="1" ht="19.5">
      <c r="A363" s="46"/>
      <c r="S363" s="42" t="s">
        <v>739</v>
      </c>
    </row>
    <row r="364" spans="1:19" s="42" customFormat="1" ht="19.5">
      <c r="A364" s="46"/>
      <c r="S364" s="42" t="s">
        <v>740</v>
      </c>
    </row>
    <row r="365" spans="1:19" s="42" customFormat="1" ht="19.5">
      <c r="A365" s="46"/>
      <c r="S365" s="42" t="s">
        <v>741</v>
      </c>
    </row>
    <row r="366" spans="1:19" s="42" customFormat="1" ht="19.5">
      <c r="A366" s="46"/>
      <c r="S366" s="42" t="s">
        <v>742</v>
      </c>
    </row>
    <row r="367" spans="1:19" s="42" customFormat="1" ht="19.5">
      <c r="A367" s="46"/>
      <c r="S367" s="42" t="s">
        <v>743</v>
      </c>
    </row>
    <row r="368" spans="1:19" s="42" customFormat="1" ht="19.5">
      <c r="A368" s="46"/>
      <c r="S368" s="42" t="s">
        <v>744</v>
      </c>
    </row>
    <row r="369" spans="1:19" s="42" customFormat="1" ht="19.5">
      <c r="A369" s="46"/>
      <c r="S369" s="42" t="s">
        <v>745</v>
      </c>
    </row>
    <row r="370" spans="1:19" s="37" customFormat="1" ht="19.5">
      <c r="A370" s="38"/>
      <c r="S370" s="42" t="s">
        <v>746</v>
      </c>
    </row>
    <row r="371" s="37" customFormat="1" ht="19.5">
      <c r="A371" s="38"/>
    </row>
    <row r="372" s="37" customFormat="1" ht="19.5">
      <c r="A372" s="38"/>
    </row>
    <row r="373" s="37" customFormat="1" ht="19.5">
      <c r="A373" s="38"/>
    </row>
    <row r="374" s="37" customFormat="1" ht="19.5">
      <c r="A374" s="38"/>
    </row>
    <row r="375" s="37" customFormat="1" ht="19.5">
      <c r="A375" s="38"/>
    </row>
  </sheetData>
  <sheetProtection/>
  <printOptions/>
  <pageMargins left="0.17" right="0.19" top="0.6" bottom="0.37" header="0.5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2011-05-29T07:52:04Z</cp:lastPrinted>
  <dcterms:created xsi:type="dcterms:W3CDTF">1997-01-14T01:50:29Z</dcterms:created>
  <dcterms:modified xsi:type="dcterms:W3CDTF">2016-09-21T07:37:16Z</dcterms:modified>
  <cp:category/>
  <cp:version/>
  <cp:contentType/>
  <cp:contentStatus/>
</cp:coreProperties>
</file>